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dler-intern.at\freigaben\WINDOWSPROFILES\VKBL\Desktop\"/>
    </mc:Choice>
  </mc:AlternateContent>
  <workbookProtection lockStructure="1"/>
  <bookViews>
    <workbookView xWindow="0" yWindow="0" windowWidth="20490" windowHeight="844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1" l="1"/>
  <c r="I21" i="1"/>
  <c r="G22" i="1"/>
  <c r="I22" i="1"/>
  <c r="G23" i="1"/>
  <c r="I23" i="1"/>
  <c r="G24" i="1"/>
  <c r="I24" i="1"/>
  <c r="G25" i="1"/>
  <c r="I25" i="1"/>
  <c r="G26" i="1"/>
  <c r="I26" i="1"/>
  <c r="G27" i="1"/>
  <c r="I27" i="1"/>
  <c r="G28" i="1"/>
  <c r="I28" i="1"/>
  <c r="G29" i="1"/>
  <c r="I29" i="1"/>
  <c r="G31" i="1"/>
  <c r="I31" i="1"/>
  <c r="G32" i="1"/>
  <c r="I32" i="1"/>
  <c r="G33" i="1"/>
  <c r="I33" i="1"/>
  <c r="G35" i="1"/>
  <c r="I35" i="1"/>
  <c r="G36" i="1"/>
  <c r="I36" i="1"/>
  <c r="G37" i="1"/>
  <c r="I37" i="1"/>
  <c r="G38" i="1"/>
  <c r="I38" i="1"/>
  <c r="G39" i="1"/>
  <c r="I39" i="1"/>
  <c r="G40" i="1"/>
  <c r="I40" i="1"/>
  <c r="G41" i="1"/>
  <c r="I41" i="1"/>
  <c r="G43" i="1"/>
  <c r="I43" i="1"/>
  <c r="G44" i="1"/>
  <c r="I44" i="1"/>
  <c r="G45" i="1"/>
  <c r="I45" i="1"/>
  <c r="G46" i="1"/>
  <c r="I46" i="1"/>
  <c r="G47" i="1"/>
  <c r="I47" i="1"/>
  <c r="G48" i="1"/>
  <c r="I48" i="1"/>
  <c r="G49" i="1"/>
  <c r="I49" i="1"/>
  <c r="G50" i="1"/>
  <c r="I50" i="1"/>
  <c r="G52" i="1"/>
  <c r="I52" i="1"/>
  <c r="G53" i="1"/>
  <c r="I53" i="1"/>
  <c r="G54" i="1"/>
  <c r="I54" i="1"/>
  <c r="G55" i="1"/>
  <c r="I55" i="1"/>
  <c r="I56" i="1"/>
  <c r="G57" i="1"/>
  <c r="I57" i="1" s="1"/>
  <c r="G58" i="1"/>
  <c r="I58" i="1"/>
  <c r="G60" i="1"/>
  <c r="I60" i="1" s="1"/>
  <c r="G61" i="1"/>
  <c r="I61" i="1" s="1"/>
  <c r="G62" i="1"/>
  <c r="I62" i="1" s="1"/>
  <c r="G63" i="1"/>
  <c r="I63" i="1" s="1"/>
  <c r="G64" i="1"/>
  <c r="I64" i="1" s="1"/>
  <c r="G65" i="1"/>
  <c r="I65" i="1" s="1"/>
  <c r="G66" i="1"/>
  <c r="I66" i="1" s="1"/>
  <c r="G67" i="1"/>
  <c r="I67" i="1" s="1"/>
  <c r="G68" i="1"/>
  <c r="I68" i="1" s="1"/>
  <c r="G69" i="1"/>
  <c r="I69" i="1" s="1"/>
  <c r="G70" i="1"/>
  <c r="I70" i="1" s="1"/>
  <c r="G71" i="1"/>
  <c r="I71" i="1" s="1"/>
  <c r="G75" i="1"/>
  <c r="I75" i="1"/>
  <c r="G77" i="1"/>
  <c r="I77" i="1" s="1"/>
  <c r="G79" i="1"/>
  <c r="I79" i="1" s="1"/>
  <c r="G80" i="1"/>
  <c r="I80" i="1" s="1"/>
  <c r="G81" i="1"/>
  <c r="I81" i="1" s="1"/>
  <c r="G82" i="1"/>
  <c r="I82" i="1" s="1"/>
  <c r="G84" i="1"/>
  <c r="I84" i="1" s="1"/>
  <c r="G85" i="1"/>
  <c r="I85" i="1" s="1"/>
  <c r="G86" i="1"/>
  <c r="I86" i="1" s="1"/>
  <c r="G87" i="1"/>
  <c r="I87" i="1" s="1"/>
  <c r="G88" i="1"/>
  <c r="I88" i="1" s="1"/>
  <c r="G89" i="1"/>
  <c r="I89" i="1" s="1"/>
  <c r="G90" i="1"/>
  <c r="I90" i="1" s="1"/>
  <c r="G91" i="1"/>
  <c r="I91" i="1" s="1"/>
  <c r="G92" i="1"/>
  <c r="I92" i="1" s="1"/>
  <c r="G93" i="1"/>
  <c r="I93" i="1" s="1"/>
  <c r="G95" i="1"/>
  <c r="I95" i="1" s="1"/>
  <c r="G96" i="1"/>
  <c r="I96" i="1" s="1"/>
  <c r="G97" i="1"/>
  <c r="I97" i="1" s="1"/>
  <c r="G98" i="1"/>
  <c r="I98" i="1" s="1"/>
  <c r="G99" i="1"/>
  <c r="I99" i="1" s="1"/>
  <c r="G100" i="1"/>
  <c r="I100" i="1" s="1"/>
  <c r="G101" i="1"/>
  <c r="I101" i="1" s="1"/>
  <c r="G102" i="1"/>
  <c r="I102" i="1" s="1"/>
  <c r="G103" i="1"/>
  <c r="I103" i="1" s="1"/>
  <c r="G104" i="1"/>
  <c r="I104" i="1" s="1"/>
  <c r="G105" i="1"/>
  <c r="I105" i="1" s="1"/>
  <c r="G107" i="1"/>
  <c r="I107" i="1" s="1"/>
  <c r="G108" i="1"/>
  <c r="I108" i="1" s="1"/>
  <c r="G109" i="1"/>
  <c r="I109" i="1" s="1"/>
  <c r="G110" i="1"/>
  <c r="I110" i="1" s="1"/>
  <c r="G111" i="1"/>
  <c r="I111" i="1" s="1"/>
  <c r="G112" i="1"/>
  <c r="I112" i="1" s="1"/>
  <c r="G113" i="1"/>
  <c r="I113" i="1" s="1"/>
  <c r="G114" i="1"/>
  <c r="I114" i="1" s="1"/>
  <c r="G116" i="1"/>
  <c r="I116" i="1" s="1"/>
  <c r="G117" i="1"/>
  <c r="I117" i="1" s="1"/>
  <c r="G118" i="1"/>
  <c r="I118" i="1" s="1"/>
  <c r="G119" i="1"/>
  <c r="I119" i="1" s="1"/>
  <c r="G120" i="1"/>
  <c r="I120" i="1" s="1"/>
  <c r="G121" i="1"/>
  <c r="I121" i="1" s="1"/>
  <c r="G122" i="1"/>
  <c r="I122" i="1" s="1"/>
  <c r="G123" i="1"/>
  <c r="I123" i="1" s="1"/>
  <c r="G124" i="1"/>
  <c r="I124" i="1" s="1"/>
  <c r="G125" i="1"/>
  <c r="I125" i="1" s="1"/>
  <c r="G127" i="1"/>
  <c r="I127" i="1" s="1"/>
  <c r="G128" i="1"/>
  <c r="I128" i="1" s="1"/>
  <c r="G129" i="1"/>
  <c r="I129" i="1" s="1"/>
  <c r="G130" i="1"/>
  <c r="I130" i="1" s="1"/>
  <c r="G131" i="1"/>
  <c r="I131" i="1" s="1"/>
  <c r="G132" i="1"/>
  <c r="I132" i="1" s="1"/>
  <c r="G133" i="1"/>
  <c r="I133" i="1" s="1"/>
  <c r="G134" i="1"/>
  <c r="I134" i="1" s="1"/>
  <c r="G135" i="1"/>
  <c r="I135" i="1" s="1"/>
  <c r="G136" i="1"/>
  <c r="I136" i="1" s="1"/>
  <c r="G138" i="1"/>
  <c r="I138" i="1" s="1"/>
  <c r="G139" i="1"/>
  <c r="I139" i="1" s="1"/>
  <c r="G140" i="1"/>
  <c r="I140" i="1" s="1"/>
  <c r="G141" i="1"/>
  <c r="I141" i="1" s="1"/>
  <c r="G142" i="1"/>
  <c r="I142" i="1" s="1"/>
  <c r="G143" i="1"/>
  <c r="I143" i="1" s="1"/>
  <c r="G145" i="1"/>
  <c r="I145" i="1" s="1"/>
  <c r="G146" i="1"/>
  <c r="I146" i="1" s="1"/>
  <c r="G147" i="1"/>
  <c r="I147" i="1" s="1"/>
  <c r="G148" i="1"/>
  <c r="I148" i="1" s="1"/>
  <c r="G149" i="1"/>
  <c r="I149" i="1" s="1"/>
  <c r="G150" i="1"/>
  <c r="I150" i="1" s="1"/>
  <c r="G151" i="1"/>
  <c r="I151" i="1" s="1"/>
  <c r="G152" i="1"/>
  <c r="I152" i="1" s="1"/>
  <c r="G153" i="1"/>
  <c r="I153" i="1" s="1"/>
  <c r="G154" i="1"/>
  <c r="I154" i="1" s="1"/>
  <c r="G155" i="1"/>
  <c r="I155" i="1" s="1"/>
  <c r="G156" i="1"/>
  <c r="I156" i="1" s="1"/>
  <c r="G157" i="1"/>
  <c r="I157" i="1" s="1"/>
  <c r="G158" i="1"/>
  <c r="I158" i="1" s="1"/>
  <c r="G159" i="1"/>
  <c r="I159" i="1" s="1"/>
  <c r="G160" i="1"/>
  <c r="I160" i="1" s="1"/>
  <c r="G162" i="1"/>
  <c r="I162" i="1" s="1"/>
  <c r="G163" i="1"/>
  <c r="I163" i="1" s="1"/>
  <c r="G164" i="1"/>
  <c r="I164" i="1" s="1"/>
  <c r="G165" i="1"/>
  <c r="I165" i="1" s="1"/>
  <c r="G167" i="1"/>
  <c r="I167" i="1" s="1"/>
  <c r="G168" i="1"/>
  <c r="I168" i="1" s="1"/>
  <c r="G169" i="1"/>
  <c r="I169" i="1" s="1"/>
  <c r="G170" i="1"/>
  <c r="I170" i="1" s="1"/>
  <c r="G171" i="1"/>
  <c r="I171" i="1" s="1"/>
  <c r="G172" i="1"/>
  <c r="I172" i="1" s="1"/>
  <c r="G174" i="1"/>
  <c r="I174" i="1" s="1"/>
  <c r="G175" i="1"/>
  <c r="I175" i="1" s="1"/>
  <c r="G176" i="1"/>
  <c r="I176" i="1" s="1"/>
  <c r="G177" i="1"/>
  <c r="I177" i="1" s="1"/>
  <c r="G178" i="1"/>
  <c r="I178" i="1" s="1"/>
  <c r="G179" i="1"/>
  <c r="I179" i="1" s="1"/>
  <c r="G180" i="1"/>
  <c r="I180" i="1" s="1"/>
  <c r="G181" i="1"/>
  <c r="I181" i="1" s="1"/>
  <c r="G182" i="1"/>
  <c r="I182" i="1" s="1"/>
  <c r="G183" i="1"/>
  <c r="I183" i="1" s="1"/>
  <c r="G184" i="1"/>
  <c r="I184" i="1" s="1"/>
  <c r="G186" i="1"/>
  <c r="I186" i="1" s="1"/>
  <c r="G187" i="1"/>
  <c r="I187" i="1" s="1"/>
  <c r="G188" i="1"/>
  <c r="I188" i="1" s="1"/>
  <c r="G189" i="1"/>
  <c r="I189" i="1" s="1"/>
  <c r="G190" i="1"/>
  <c r="I190" i="1" s="1"/>
  <c r="G191" i="1"/>
  <c r="I191" i="1" s="1"/>
  <c r="G192" i="1"/>
  <c r="I192" i="1" s="1"/>
  <c r="G193" i="1"/>
  <c r="I193" i="1" s="1"/>
  <c r="G194" i="1"/>
  <c r="I194" i="1" s="1"/>
  <c r="G196" i="1"/>
  <c r="I196" i="1" s="1"/>
  <c r="G197" i="1"/>
  <c r="I197" i="1" s="1"/>
  <c r="G198" i="1"/>
  <c r="I198" i="1" s="1"/>
  <c r="G199" i="1"/>
  <c r="I199" i="1" s="1"/>
  <c r="G200" i="1"/>
  <c r="I200" i="1" s="1"/>
  <c r="G201" i="1"/>
  <c r="I201" i="1" s="1"/>
  <c r="G202" i="1"/>
  <c r="I202" i="1" s="1"/>
  <c r="G203" i="1"/>
  <c r="I203" i="1" s="1"/>
  <c r="G204" i="1"/>
  <c r="I204" i="1" s="1"/>
  <c r="G205" i="1"/>
  <c r="I205" i="1" s="1"/>
  <c r="G206" i="1"/>
  <c r="I206" i="1" s="1"/>
  <c r="G207" i="1"/>
  <c r="I207" i="1" s="1"/>
  <c r="G208" i="1"/>
  <c r="I208" i="1" s="1"/>
  <c r="H211" i="1"/>
  <c r="I211" i="1" l="1"/>
  <c r="I16" i="1"/>
</calcChain>
</file>

<file path=xl/sharedStrings.xml><?xml version="1.0" encoding="utf-8"?>
<sst xmlns="http://schemas.openxmlformats.org/spreadsheetml/2006/main" count="223" uniqueCount="197">
  <si>
    <t>WAX</t>
  </si>
  <si>
    <t>Wax-Top Finish</t>
  </si>
  <si>
    <t>Toko HelX liquid 2.0 Yellow</t>
  </si>
  <si>
    <t>Toko HelX liquid 2.0 red</t>
  </si>
  <si>
    <t>Toko HelX liquid 2.0 Blue</t>
  </si>
  <si>
    <t>JetStream Powder 2.0 Yellow</t>
  </si>
  <si>
    <t>JetStream Powder 2.0 Red</t>
  </si>
  <si>
    <t>JetStream Powder 2.0 Blue</t>
  </si>
  <si>
    <t>JetStream Bloc 2.0 Yellow</t>
  </si>
  <si>
    <t>JetStream Bloc 2.0 Red</t>
  </si>
  <si>
    <t>JetStream Bloc 2.0 Blue</t>
  </si>
  <si>
    <t>Wax-Performance</t>
  </si>
  <si>
    <t>High Performance Liquid Paraffin yellow 125 ml</t>
  </si>
  <si>
    <t>High Performance Liquid Paraffin red 125 ml</t>
  </si>
  <si>
    <t>High Performance Liquid Paraffin blue 125 ml</t>
  </si>
  <si>
    <t>High Performance yellow 40 g</t>
  </si>
  <si>
    <t>High Performance red 120 g</t>
  </si>
  <si>
    <t>High Performance red 40 g</t>
  </si>
  <si>
    <t>High Performance blue 120 g</t>
  </si>
  <si>
    <t>High Performance blue 40 g</t>
  </si>
  <si>
    <t>High Performance AX 134 120 g</t>
  </si>
  <si>
    <t>Performance yellow 40 g</t>
  </si>
  <si>
    <t>Performance red 120 g</t>
  </si>
  <si>
    <t>Performance red 40 g</t>
  </si>
  <si>
    <t>Performance blue 120 g</t>
  </si>
  <si>
    <t>Performance blue 40 g</t>
  </si>
  <si>
    <t>Performance black 120 g</t>
  </si>
  <si>
    <t>Performance black 40 g</t>
  </si>
  <si>
    <t>Base Performance red 120 g</t>
  </si>
  <si>
    <t>Base Performance blue 120 g</t>
  </si>
  <si>
    <t>Base Performance cleaning 120 g</t>
  </si>
  <si>
    <t>All-in-one universal 120 g</t>
  </si>
  <si>
    <t>X-Cold Powder 50g</t>
  </si>
  <si>
    <t>Wax-Express Wax</t>
  </si>
  <si>
    <t>Express Racing Rub On 40g</t>
  </si>
  <si>
    <t>Express Racing Paste 50 gr.</t>
  </si>
  <si>
    <t>Express Racing Spray 125ml</t>
  </si>
  <si>
    <t>Express Mini 75 ml</t>
  </si>
  <si>
    <t>Express Pocket 100ml</t>
  </si>
  <si>
    <t>Express Maxi 200ml</t>
  </si>
  <si>
    <t xml:space="preserve">Express Paste Wax 75 ml </t>
  </si>
  <si>
    <t>Express Rub on 40g</t>
  </si>
  <si>
    <t>Express Grip &amp; Glide Pocket 100ml</t>
  </si>
  <si>
    <t>Express Grip &amp; Glide 200ml</t>
  </si>
  <si>
    <t>Skincleaner 70ml</t>
  </si>
  <si>
    <t>Eco Skinproof 100 ml</t>
  </si>
  <si>
    <t>TOOLS</t>
  </si>
  <si>
    <t>Base Tuning/Cleaning &amp; Repair/Skin Tuning</t>
  </si>
  <si>
    <t>Racing Waxremover  500ml</t>
  </si>
  <si>
    <t>Base Tex 20x0,15m</t>
  </si>
  <si>
    <t>Base Tuning/Irons/Scrapers &amp; Sharpeners</t>
  </si>
  <si>
    <t>T18 Digital Racing Iron EU</t>
  </si>
  <si>
    <t>T14 Digital 1200W EU</t>
  </si>
  <si>
    <t>T8 800W Europa</t>
  </si>
  <si>
    <t>Iron Cover</t>
  </si>
  <si>
    <t>Plexi Blade 3mm GS</t>
  </si>
  <si>
    <t>Plexi Blade 5mm GS</t>
  </si>
  <si>
    <t>Plexi Blade 4mm GS</t>
  </si>
  <si>
    <t>Steel Scraper Blade</t>
  </si>
  <si>
    <t>Multi-Purpose Scraper</t>
  </si>
  <si>
    <t>Groove Pin Nordic</t>
  </si>
  <si>
    <t>Groove Pin Nordic INT Backshop</t>
  </si>
  <si>
    <t>Scraper Sharpener World Cup Pro 220 V</t>
  </si>
  <si>
    <t>Scraper Sharpener World Cup</t>
  </si>
  <si>
    <t>Scraper Sharpener</t>
  </si>
  <si>
    <t>Base Tuning/Brushes</t>
  </si>
  <si>
    <t>Base Brush oval Steel Wire</t>
  </si>
  <si>
    <t>Base Brush oval Copper</t>
  </si>
  <si>
    <t>Base Brush oval Nylon</t>
  </si>
  <si>
    <t>Base Brush oval Horsehair</t>
  </si>
  <si>
    <t>Structure Brush</t>
  </si>
  <si>
    <t>Base Brush Copper</t>
  </si>
  <si>
    <t>Base Brush Nylon/Copper</t>
  </si>
  <si>
    <t>Base Brush Nylon</t>
  </si>
  <si>
    <t>Base Brush Horsehair</t>
  </si>
  <si>
    <t>Polishing Brush</t>
  </si>
  <si>
    <t>Polishing Brush Liquid Paraffin</t>
  </si>
  <si>
    <t>Base Tuning/Rotory Brushes/Polishing&amp;Corking</t>
  </si>
  <si>
    <t>Rotary Brush Brass</t>
  </si>
  <si>
    <t>Rotary Brush Nylon Grey</t>
  </si>
  <si>
    <t>Rotary Brush Nylon Black</t>
  </si>
  <si>
    <t>Rotary Brush Horsehair</t>
  </si>
  <si>
    <t>Rotary Cork Roller</t>
  </si>
  <si>
    <t>Single Axle</t>
  </si>
  <si>
    <t>Rotary Brush Nylon Grey for Snowboard</t>
  </si>
  <si>
    <t>Axle for Snowboard</t>
  </si>
  <si>
    <t>Fibertex Kit</t>
  </si>
  <si>
    <t>Dual Pad</t>
  </si>
  <si>
    <t>Thermo Cork</t>
  </si>
  <si>
    <t>Wax Cork</t>
  </si>
  <si>
    <t>Plasto Cork</t>
  </si>
  <si>
    <t>Structurite Nordic with Diagonal Roller red</t>
  </si>
  <si>
    <t>Structurite Roller yellow</t>
  </si>
  <si>
    <t>Structurite Roller red</t>
  </si>
  <si>
    <t>Structurite Roller blue</t>
  </si>
  <si>
    <t>Structurite Nordic Kit with Rollers yellow/red/blue</t>
  </si>
  <si>
    <t>Edge Tuning</t>
  </si>
  <si>
    <t>Prisma Straight Edge</t>
  </si>
  <si>
    <t>Base Angle World Cup 0,5⁰</t>
  </si>
  <si>
    <t>Base Angle World Cup 0,75⁰</t>
  </si>
  <si>
    <t>Base Angle World Cup 1,0⁰</t>
  </si>
  <si>
    <t>Multi Base Angle</t>
  </si>
  <si>
    <t>Sidewall Planer World Cup</t>
  </si>
  <si>
    <t>Sidewall Planer Pro</t>
  </si>
  <si>
    <t>Sidewall Planer</t>
  </si>
  <si>
    <t>Spare Knives Radius 3 Blade</t>
  </si>
  <si>
    <t>Side Angle World Cup 89⁰</t>
  </si>
  <si>
    <t>Side Angle World Cup 88⁰</t>
  </si>
  <si>
    <t>Side Angle World Cup 87⁰</t>
  </si>
  <si>
    <t>Side Angle World Cup 86⁰</t>
  </si>
  <si>
    <t>Edge Angle Pro Clamp</t>
  </si>
  <si>
    <t>Edge Angle Screw Clamp</t>
  </si>
  <si>
    <t>Edge Tuner Pro</t>
  </si>
  <si>
    <t>Edge Tuner</t>
  </si>
  <si>
    <t>Edge Tuner World Cup 220 V EU</t>
  </si>
  <si>
    <t xml:space="preserve">Diamond Disc Coarse </t>
  </si>
  <si>
    <t>Diamond Disc Medium</t>
  </si>
  <si>
    <t xml:space="preserve">Diamond Disc Fine </t>
  </si>
  <si>
    <t xml:space="preserve">Diamond Disc Extra Fine </t>
  </si>
  <si>
    <t>Ergo Race</t>
  </si>
  <si>
    <t>Ergo Race Kit</t>
  </si>
  <si>
    <t>Ergo Race File 80mm</t>
  </si>
  <si>
    <t>Spare Abrasive</t>
  </si>
  <si>
    <t>Express Tuner</t>
  </si>
  <si>
    <t>Express Tuner Kit</t>
  </si>
  <si>
    <t>Express Tune File 40mm</t>
  </si>
  <si>
    <t>Spare Diamond Coarse</t>
  </si>
  <si>
    <t>Spare Diamond Fine</t>
  </si>
  <si>
    <t>WC File Chrome S/150mm</t>
  </si>
  <si>
    <t>WC File Chrome M/200mm</t>
  </si>
  <si>
    <t>Base File Radial 100mm</t>
  </si>
  <si>
    <t>Base File Radial 300mm</t>
  </si>
  <si>
    <t>DMT Diamond File Green</t>
  </si>
  <si>
    <t>DMT Diamond File Red</t>
  </si>
  <si>
    <t>DMT Diamond File Blue</t>
  </si>
  <si>
    <t>Arkansas Stone</t>
  </si>
  <si>
    <t>Universal Edge Grinder</t>
  </si>
  <si>
    <t>Edge Grinding Rubber</t>
  </si>
  <si>
    <t>Fixation Devices</t>
  </si>
  <si>
    <t>Workbench 110x50cm</t>
  </si>
  <si>
    <t>Express Workbench 110x25cm</t>
  </si>
  <si>
    <t>Storage Tray</t>
  </si>
  <si>
    <t>Ski Holder</t>
  </si>
  <si>
    <t>Cross-Country Profile &amp; Vise</t>
  </si>
  <si>
    <t>Extract pole</t>
  </si>
  <si>
    <t>Cross Country Profile</t>
  </si>
  <si>
    <t>Clamps for Cross Country Profile</t>
  </si>
  <si>
    <t>Legs for Cross Country Profile</t>
  </si>
  <si>
    <t>Workbench small</t>
  </si>
  <si>
    <t>XC Profile Set for Wax Tables</t>
  </si>
  <si>
    <t>Ski Vise Nordic</t>
  </si>
  <si>
    <t>Ski Vise World Cup</t>
  </si>
  <si>
    <t>Ski Vise Freeride</t>
  </si>
  <si>
    <t>Ski Vise Race</t>
  </si>
  <si>
    <t>Ski Vise Express</t>
  </si>
  <si>
    <t>Universal Adapter, Ski Vise W.cup</t>
  </si>
  <si>
    <t>Ski Vise Double Ski Fixation Device INT</t>
  </si>
  <si>
    <t>Board Grip</t>
  </si>
  <si>
    <t>Accessories</t>
  </si>
  <si>
    <t>Ski Tie N (Display 24pcs.)</t>
  </si>
  <si>
    <t>Ski Clip N (Display 60pcs.)</t>
  </si>
  <si>
    <t>Ski Clip A (Display 36pcs.)</t>
  </si>
  <si>
    <t>Ski Clip Freeride</t>
  </si>
  <si>
    <t>Toko RS-Skiholder Belt</t>
  </si>
  <si>
    <t>Stopper Band 4 pcs.</t>
  </si>
  <si>
    <t>Stopper Band, 200 pcs</t>
  </si>
  <si>
    <t>Binding Plugs assorted 1000pcs</t>
  </si>
  <si>
    <t>Backshop Apron</t>
  </si>
  <si>
    <t>Big Box (leer)</t>
  </si>
  <si>
    <t>Handy Box (leer)</t>
  </si>
  <si>
    <t>Digital Snowthermometer</t>
  </si>
  <si>
    <t>Snowthermometer +40/-35C</t>
  </si>
  <si>
    <t>Artikel-Nr.</t>
  </si>
  <si>
    <t>Seite 
DWB</t>
  </si>
  <si>
    <t>Info</t>
  </si>
  <si>
    <t>VPE</t>
  </si>
  <si>
    <t>Neu</t>
  </si>
  <si>
    <t>Bestell-Menge</t>
  </si>
  <si>
    <t>Summe in EUR</t>
  </si>
  <si>
    <t>Name:</t>
  </si>
  <si>
    <t>Straße:</t>
  </si>
  <si>
    <t>PLZ / Ort:</t>
  </si>
  <si>
    <t>Tel.:</t>
  </si>
  <si>
    <t>Lieferung:</t>
  </si>
  <si>
    <t>Sonderrabatt:</t>
  </si>
  <si>
    <r>
      <t xml:space="preserve">- auf </t>
    </r>
    <r>
      <rPr>
        <b/>
        <u/>
        <sz val="12"/>
        <rFont val="Calibri"/>
        <family val="2"/>
        <scheme val="minor"/>
      </rPr>
      <t xml:space="preserve">Wachse </t>
    </r>
    <r>
      <rPr>
        <b/>
        <sz val="12"/>
        <rFont val="Calibri"/>
        <family val="2"/>
        <scheme val="minor"/>
      </rPr>
      <t xml:space="preserve"> und </t>
    </r>
    <r>
      <rPr>
        <b/>
        <u/>
        <sz val="12"/>
        <rFont val="Calibri"/>
        <family val="2"/>
        <scheme val="minor"/>
      </rPr>
      <t>Care Line:</t>
    </r>
  </si>
  <si>
    <r>
      <t xml:space="preserve">- auf </t>
    </r>
    <r>
      <rPr>
        <b/>
        <u/>
        <sz val="12"/>
        <rFont val="Calibri"/>
        <family val="2"/>
        <scheme val="minor"/>
      </rPr>
      <t>Tools:</t>
    </r>
  </si>
  <si>
    <t>Gesamtbetrag in EUR</t>
  </si>
  <si>
    <t>VK-Preis                (EUR / Stk.)</t>
  </si>
  <si>
    <t>Artikel-Bezeichnung</t>
  </si>
  <si>
    <t>Sonderpreis       (EUR / Stk.)</t>
  </si>
  <si>
    <t>High Performance yellow 120 g = Wach Hochflur</t>
  </si>
  <si>
    <t>Performance yellow 120g = Wachs Leichtflur</t>
  </si>
  <si>
    <t>Base Performance yellow 120 g = Wachs ohne Flur</t>
  </si>
  <si>
    <t>Spare Knives Radius Blade = rundes Messer</t>
  </si>
  <si>
    <t>Ski Vise Nordic World Cup = Wachsböcke</t>
  </si>
  <si>
    <r>
      <rPr>
        <b/>
        <sz val="22"/>
        <color theme="0"/>
        <rFont val="Calibri"/>
        <family val="2"/>
        <scheme val="minor"/>
      </rPr>
      <t xml:space="preserve">TOKO Bestellformular </t>
    </r>
    <r>
      <rPr>
        <b/>
        <sz val="24"/>
        <color theme="0"/>
        <rFont val="Calibri"/>
        <family val="2"/>
        <scheme val="minor"/>
      </rPr>
      <t>- WSV</t>
    </r>
    <r>
      <rPr>
        <b/>
        <sz val="24"/>
        <color rgb="FFFFFF00"/>
        <rFont val="Calibri"/>
        <family val="2"/>
        <scheme val="minor"/>
      </rPr>
      <t xml:space="preserve"> Stans</t>
    </r>
    <r>
      <rPr>
        <b/>
        <sz val="24"/>
        <color theme="0"/>
        <rFont val="Calibri"/>
        <family val="2"/>
        <scheme val="minor"/>
      </rPr>
      <t xml:space="preserve"> -</t>
    </r>
    <r>
      <rPr>
        <b/>
        <sz val="22"/>
        <color theme="0"/>
        <rFont val="Calibri"/>
        <family val="2"/>
        <scheme val="minor"/>
      </rPr>
      <t xml:space="preserve">  2019 /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</si>
</sst>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4"/>
      <color rgb="FFFFFF0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</font>
    <font>
      <sz val="8"/>
      <color rgb="FF000000"/>
      <name val="Segoe U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Protection="1">
      <protection locked="0"/>
    </xf>
    <xf numFmtId="164" fontId="0" fillId="0" borderId="0" xfId="1" applyFont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Fill="1" applyBorder="1" applyProtection="1">
      <protection locked="0"/>
    </xf>
    <xf numFmtId="0" fontId="0" fillId="0" borderId="0" xfId="0" applyFont="1" applyBorder="1" applyProtection="1"/>
    <xf numFmtId="0" fontId="0" fillId="0" borderId="0" xfId="0" applyFont="1" applyBorder="1" applyAlignment="1" applyProtection="1">
      <alignment horizontal="center"/>
    </xf>
    <xf numFmtId="0" fontId="0" fillId="0" borderId="0" xfId="0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/>
      <protection locked="0"/>
    </xf>
    <xf numFmtId="0" fontId="15" fillId="0" borderId="0" xfId="0" applyFont="1" applyProtection="1">
      <protection locked="0"/>
    </xf>
    <xf numFmtId="164" fontId="15" fillId="0" borderId="0" xfId="1" applyFont="1" applyBorder="1" applyProtection="1"/>
    <xf numFmtId="0" fontId="0" fillId="0" borderId="0" xfId="0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49" fontId="0" fillId="2" borderId="3" xfId="0" applyNumberFormat="1" applyFont="1" applyFill="1" applyBorder="1" applyAlignment="1" applyProtection="1">
      <alignment horizontal="left" vertical="top"/>
    </xf>
    <xf numFmtId="0" fontId="0" fillId="2" borderId="0" xfId="0" applyNumberFormat="1" applyFont="1" applyFill="1" applyBorder="1" applyAlignment="1" applyProtection="1">
      <alignment horizontal="left" vertical="top" wrapText="1"/>
    </xf>
    <xf numFmtId="0" fontId="0" fillId="2" borderId="0" xfId="0" applyNumberFormat="1" applyFont="1" applyFill="1" applyBorder="1" applyAlignment="1" applyProtection="1">
      <alignment horizontal="center"/>
    </xf>
    <xf numFmtId="164" fontId="0" fillId="2" borderId="0" xfId="1" applyNumberFormat="1" applyFont="1" applyFill="1" applyBorder="1" applyAlignment="1" applyProtection="1">
      <alignment horizontal="center"/>
    </xf>
    <xf numFmtId="164" fontId="4" fillId="2" borderId="0" xfId="1" applyNumberFormat="1" applyFont="1" applyFill="1" applyBorder="1" applyAlignment="1" applyProtection="1">
      <alignment horizontal="left" vertical="top" wrapText="1"/>
    </xf>
    <xf numFmtId="164" fontId="15" fillId="2" borderId="0" xfId="1" applyNumberFormat="1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center"/>
      <protection locked="0"/>
    </xf>
    <xf numFmtId="164" fontId="6" fillId="2" borderId="7" xfId="1" applyFont="1" applyFill="1" applyBorder="1" applyProtection="1"/>
    <xf numFmtId="0" fontId="6" fillId="0" borderId="2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164" fontId="4" fillId="0" borderId="0" xfId="1" applyNumberFormat="1" applyFont="1" applyBorder="1" applyProtection="1"/>
    <xf numFmtId="164" fontId="15" fillId="0" borderId="0" xfId="1" applyNumberFormat="1" applyFont="1" applyBorder="1" applyProtection="1"/>
    <xf numFmtId="164" fontId="7" fillId="0" borderId="7" xfId="1" applyFont="1" applyBorder="1" applyProtection="1"/>
    <xf numFmtId="0" fontId="4" fillId="0" borderId="0" xfId="2" applyFont="1" applyBorder="1" applyAlignment="1">
      <alignment horizontal="center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8" fillId="0" borderId="0" xfId="2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2" applyFont="1" applyAlignment="1">
      <alignment horizontal="center"/>
    </xf>
    <xf numFmtId="14" fontId="5" fillId="0" borderId="0" xfId="2" applyNumberFormat="1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8" fillId="0" borderId="13" xfId="0" quotePrefix="1" applyFont="1" applyBorder="1" applyAlignment="1">
      <alignment horizontal="left"/>
    </xf>
    <xf numFmtId="9" fontId="21" fillId="0" borderId="6" xfId="0" applyNumberFormat="1" applyFont="1" applyBorder="1" applyAlignment="1">
      <alignment horizontal="center"/>
    </xf>
    <xf numFmtId="0" fontId="18" fillId="0" borderId="14" xfId="0" quotePrefix="1" applyFont="1" applyBorder="1" applyAlignment="1">
      <alignment horizontal="left"/>
    </xf>
    <xf numFmtId="0" fontId="19" fillId="0" borderId="9" xfId="0" applyFont="1" applyBorder="1" applyAlignment="1">
      <alignment horizontal="center"/>
    </xf>
    <xf numFmtId="9" fontId="21" fillId="0" borderId="8" xfId="2" applyNumberFormat="1" applyFont="1" applyBorder="1" applyAlignment="1">
      <alignment horizontal="center"/>
    </xf>
    <xf numFmtId="49" fontId="0" fillId="0" borderId="16" xfId="0" applyNumberFormat="1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 wrapText="1"/>
    </xf>
    <xf numFmtId="0" fontId="15" fillId="0" borderId="4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center"/>
    </xf>
    <xf numFmtId="164" fontId="0" fillId="0" borderId="0" xfId="1" applyNumberFormat="1" applyFont="1" applyFill="1" applyBorder="1" applyAlignment="1" applyProtection="1">
      <alignment horizontal="center"/>
    </xf>
    <xf numFmtId="0" fontId="1" fillId="0" borderId="3" xfId="0" applyNumberFormat="1" applyFont="1" applyBorder="1" applyAlignment="1" applyProtection="1">
      <alignment horizontal="left"/>
    </xf>
    <xf numFmtId="0" fontId="1" fillId="0" borderId="0" xfId="0" applyNumberFormat="1" applyFont="1" applyBorder="1" applyProtection="1"/>
    <xf numFmtId="0" fontId="1" fillId="0" borderId="0" xfId="0" applyNumberFormat="1" applyFont="1" applyBorder="1" applyAlignment="1" applyProtection="1">
      <alignment horizontal="center"/>
    </xf>
    <xf numFmtId="164" fontId="1" fillId="0" borderId="0" xfId="1" applyNumberFormat="1" applyFont="1" applyBorder="1" applyProtection="1"/>
    <xf numFmtId="0" fontId="0" fillId="0" borderId="3" xfId="0" applyNumberFormat="1" applyFont="1" applyBorder="1" applyAlignment="1" applyProtection="1">
      <alignment horizontal="left"/>
    </xf>
    <xf numFmtId="0" fontId="0" fillId="0" borderId="0" xfId="0" applyNumberFormat="1" applyFont="1" applyBorder="1" applyProtection="1"/>
    <xf numFmtId="164" fontId="4" fillId="0" borderId="0" xfId="1" applyFont="1" applyBorder="1" applyProtection="1"/>
    <xf numFmtId="49" fontId="0" fillId="0" borderId="3" xfId="0" applyNumberFormat="1" applyFont="1" applyBorder="1" applyAlignment="1" applyProtection="1">
      <alignment horizontal="left"/>
    </xf>
    <xf numFmtId="0" fontId="0" fillId="0" borderId="0" xfId="0" applyNumberFormat="1" applyFont="1" applyBorder="1" applyAlignment="1" applyProtection="1">
      <alignment horizontal="center"/>
    </xf>
    <xf numFmtId="164" fontId="0" fillId="0" borderId="0" xfId="1" applyNumberFormat="1" applyFont="1" applyBorder="1" applyAlignment="1" applyProtection="1">
      <alignment horizontal="center"/>
    </xf>
    <xf numFmtId="164" fontId="11" fillId="0" borderId="0" xfId="1" applyNumberFormat="1" applyFont="1" applyFill="1" applyBorder="1" applyAlignment="1" applyProtection="1">
      <alignment horizontal="center"/>
    </xf>
    <xf numFmtId="49" fontId="0" fillId="0" borderId="3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Protection="1"/>
    <xf numFmtId="164" fontId="4" fillId="0" borderId="0" xfId="1" applyNumberFormat="1" applyFont="1" applyFill="1" applyBorder="1" applyProtection="1"/>
    <xf numFmtId="164" fontId="15" fillId="0" borderId="0" xfId="1" applyNumberFormat="1" applyFont="1" applyFill="1" applyBorder="1" applyProtection="1"/>
    <xf numFmtId="0" fontId="0" fillId="0" borderId="3" xfId="0" applyNumberFormat="1" applyFont="1" applyFill="1" applyBorder="1" applyAlignment="1" applyProtection="1">
      <alignment horizontal="left"/>
    </xf>
    <xf numFmtId="0" fontId="0" fillId="0" borderId="0" xfId="0" applyFont="1" applyFill="1" applyBorder="1" applyProtection="1"/>
    <xf numFmtId="164" fontId="4" fillId="0" borderId="0" xfId="1" applyFont="1" applyFill="1" applyBorder="1" applyProtection="1"/>
    <xf numFmtId="164" fontId="15" fillId="0" borderId="0" xfId="1" applyFont="1" applyFill="1" applyBorder="1" applyProtection="1"/>
    <xf numFmtId="0" fontId="0" fillId="0" borderId="0" xfId="0" applyNumberFormat="1" applyFont="1" applyFill="1" applyBorder="1" applyProtection="1"/>
    <xf numFmtId="0" fontId="3" fillId="0" borderId="2" xfId="0" applyNumberFormat="1" applyFont="1" applyFill="1" applyBorder="1" applyAlignment="1" applyProtection="1">
      <alignment horizontal="left" vertical="top" wrapText="1"/>
    </xf>
    <xf numFmtId="0" fontId="0" fillId="0" borderId="2" xfId="0" applyNumberFormat="1" applyFont="1" applyFill="1" applyBorder="1" applyAlignment="1" applyProtection="1">
      <alignment horizontal="center"/>
    </xf>
    <xf numFmtId="164" fontId="0" fillId="0" borderId="2" xfId="1" applyNumberFormat="1" applyFont="1" applyFill="1" applyBorder="1" applyAlignment="1" applyProtection="1">
      <alignment horizontal="center"/>
    </xf>
    <xf numFmtId="164" fontId="4" fillId="0" borderId="2" xfId="1" applyNumberFormat="1" applyFont="1" applyFill="1" applyBorder="1" applyAlignment="1" applyProtection="1">
      <alignment horizontal="left" vertical="top" wrapText="1"/>
    </xf>
    <xf numFmtId="164" fontId="15" fillId="0" borderId="2" xfId="1" applyNumberFormat="1" applyFont="1" applyFill="1" applyBorder="1" applyAlignment="1" applyProtection="1">
      <alignment horizontal="left" vertical="top" wrapText="1"/>
    </xf>
    <xf numFmtId="0" fontId="6" fillId="3" borderId="0" xfId="0" applyFont="1" applyFill="1" applyBorder="1" applyAlignment="1" applyProtection="1">
      <alignment horizontal="center"/>
      <protection locked="0"/>
    </xf>
    <xf numFmtId="0" fontId="8" fillId="0" borderId="0" xfId="0" applyNumberFormat="1" applyFont="1" applyBorder="1" applyProtection="1"/>
    <xf numFmtId="0" fontId="8" fillId="0" borderId="0" xfId="0" applyNumberFormat="1" applyFont="1" applyBorder="1" applyAlignment="1" applyProtection="1">
      <alignment horizontal="center"/>
    </xf>
    <xf numFmtId="164" fontId="8" fillId="0" borderId="0" xfId="1" applyNumberFormat="1" applyFont="1" applyBorder="1" applyAlignment="1" applyProtection="1">
      <alignment horizontal="center"/>
    </xf>
    <xf numFmtId="0" fontId="0" fillId="0" borderId="19" xfId="0" applyNumberFormat="1" applyFont="1" applyBorder="1" applyProtection="1">
      <protection locked="0"/>
    </xf>
    <xf numFmtId="0" fontId="0" fillId="0" borderId="19" xfId="0" applyNumberFormat="1" applyFont="1" applyBorder="1" applyAlignment="1" applyProtection="1">
      <alignment horizontal="center"/>
      <protection locked="0"/>
    </xf>
    <xf numFmtId="164" fontId="0" fillId="0" borderId="19" xfId="0" applyNumberFormat="1" applyFont="1" applyBorder="1" applyAlignment="1" applyProtection="1">
      <alignment horizontal="center"/>
      <protection locked="0"/>
    </xf>
    <xf numFmtId="164" fontId="4" fillId="0" borderId="19" xfId="0" applyNumberFormat="1" applyFont="1" applyBorder="1" applyProtection="1">
      <protection locked="0"/>
    </xf>
    <xf numFmtId="164" fontId="15" fillId="0" borderId="19" xfId="0" applyNumberFormat="1" applyFont="1" applyBorder="1" applyProtection="1">
      <protection locked="0"/>
    </xf>
    <xf numFmtId="0" fontId="16" fillId="0" borderId="19" xfId="0" applyFont="1" applyBorder="1" applyAlignment="1" applyProtection="1">
      <alignment horizontal="center"/>
      <protection locked="0"/>
    </xf>
    <xf numFmtId="49" fontId="0" fillId="0" borderId="1" xfId="0" applyNumberFormat="1" applyFont="1" applyFill="1" applyBorder="1" applyAlignment="1" applyProtection="1">
      <alignment horizontal="left" vertical="top"/>
    </xf>
    <xf numFmtId="164" fontId="6" fillId="0" borderId="18" xfId="1" applyFont="1" applyBorder="1" applyProtection="1"/>
    <xf numFmtId="49" fontId="8" fillId="0" borderId="3" xfId="0" applyNumberFormat="1" applyFont="1" applyBorder="1" applyAlignment="1" applyProtection="1">
      <alignment horizontal="left"/>
    </xf>
    <xf numFmtId="49" fontId="0" fillId="0" borderId="20" xfId="0" applyNumberFormat="1" applyFont="1" applyBorder="1" applyAlignment="1" applyProtection="1">
      <alignment horizontal="left"/>
      <protection locked="0"/>
    </xf>
    <xf numFmtId="0" fontId="0" fillId="0" borderId="9" xfId="0" applyNumberFormat="1" applyFont="1" applyBorder="1" applyProtection="1">
      <protection locked="0"/>
    </xf>
    <xf numFmtId="0" fontId="0" fillId="0" borderId="9" xfId="0" applyNumberFormat="1" applyFont="1" applyBorder="1" applyAlignment="1" applyProtection="1">
      <alignment horizontal="center"/>
      <protection locked="0"/>
    </xf>
    <xf numFmtId="164" fontId="0" fillId="0" borderId="9" xfId="1" applyNumberFormat="1" applyFont="1" applyBorder="1" applyAlignment="1" applyProtection="1">
      <alignment horizontal="center"/>
      <protection locked="0"/>
    </xf>
    <xf numFmtId="164" fontId="4" fillId="0" borderId="9" xfId="1" applyNumberFormat="1" applyFont="1" applyBorder="1" applyProtection="1">
      <protection locked="0"/>
    </xf>
    <xf numFmtId="164" fontId="15" fillId="0" borderId="9" xfId="1" applyNumberFormat="1" applyFont="1" applyBorder="1" applyProtection="1">
      <protection locked="0"/>
    </xf>
    <xf numFmtId="164" fontId="6" fillId="0" borderId="11" xfId="1" applyFont="1" applyBorder="1" applyProtection="1"/>
    <xf numFmtId="49" fontId="0" fillId="0" borderId="21" xfId="0" applyNumberFormat="1" applyFont="1" applyBorder="1" applyAlignment="1" applyProtection="1">
      <alignment horizontal="left"/>
      <protection locked="0"/>
    </xf>
    <xf numFmtId="164" fontId="16" fillId="0" borderId="22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Protection="1">
      <protection locked="0"/>
    </xf>
    <xf numFmtId="164" fontId="22" fillId="3" borderId="17" xfId="3" applyFont="1" applyFill="1" applyBorder="1" applyAlignment="1"/>
    <xf numFmtId="0" fontId="4" fillId="3" borderId="0" xfId="0" applyFont="1" applyFill="1" applyBorder="1" applyProtection="1"/>
    <xf numFmtId="0" fontId="0" fillId="3" borderId="0" xfId="0" applyFont="1" applyFill="1" applyBorder="1" applyProtection="1"/>
    <xf numFmtId="0" fontId="0" fillId="3" borderId="0" xfId="0" applyNumberFormat="1" applyFont="1" applyFill="1" applyBorder="1" applyProtection="1"/>
    <xf numFmtId="0" fontId="1" fillId="3" borderId="0" xfId="0" applyNumberFormat="1" applyFont="1" applyFill="1" applyBorder="1" applyProtection="1"/>
    <xf numFmtId="49" fontId="0" fillId="3" borderId="3" xfId="0" applyNumberFormat="1" applyFont="1" applyFill="1" applyBorder="1" applyAlignment="1" applyProtection="1">
      <alignment horizontal="left"/>
    </xf>
    <xf numFmtId="0" fontId="0" fillId="3" borderId="0" xfId="0" applyFont="1" applyFill="1" applyBorder="1" applyAlignment="1" applyProtection="1">
      <alignment horizontal="center"/>
    </xf>
    <xf numFmtId="164" fontId="11" fillId="3" borderId="0" xfId="1" applyNumberFormat="1" applyFont="1" applyFill="1" applyBorder="1" applyAlignment="1" applyProtection="1">
      <alignment horizontal="center"/>
    </xf>
    <xf numFmtId="164" fontId="4" fillId="3" borderId="0" xfId="1" applyFont="1" applyFill="1" applyBorder="1" applyProtection="1"/>
    <xf numFmtId="164" fontId="15" fillId="3" borderId="0" xfId="1" applyFont="1" applyFill="1" applyBorder="1" applyProtection="1"/>
    <xf numFmtId="164" fontId="7" fillId="3" borderId="7" xfId="1" applyFont="1" applyFill="1" applyBorder="1" applyProtection="1"/>
    <xf numFmtId="0" fontId="0" fillId="3" borderId="3" xfId="0" applyNumberFormat="1" applyFont="1" applyFill="1" applyBorder="1" applyAlignment="1" applyProtection="1">
      <alignment horizontal="left"/>
    </xf>
    <xf numFmtId="164" fontId="1" fillId="3" borderId="0" xfId="1" applyNumberFormat="1" applyFont="1" applyFill="1" applyBorder="1" applyProtection="1"/>
    <xf numFmtId="0" fontId="10" fillId="4" borderId="3" xfId="0" applyFont="1" applyFill="1" applyBorder="1" applyAlignment="1" applyProtection="1">
      <alignment horizontal="center"/>
      <protection locked="0"/>
    </xf>
    <xf numFmtId="0" fontId="10" fillId="4" borderId="0" xfId="0" applyFont="1" applyFill="1" applyBorder="1" applyAlignment="1" applyProtection="1">
      <alignment horizontal="center"/>
      <protection locked="0"/>
    </xf>
    <xf numFmtId="9" fontId="22" fillId="5" borderId="23" xfId="2" applyNumberFormat="1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3" fillId="0" borderId="5" xfId="0" quotePrefix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</cellXfs>
  <cellStyles count="4">
    <cellStyle name="Dezimal" xfId="3"/>
    <cellStyle name="Komma" xfId="1" builtinId="3"/>
    <cellStyle name="Standard" xfId="0" builtinId="0"/>
    <cellStyle name="Standard 2" xfId="2"/>
  </cellStyles>
  <dxfs count="35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numFmt numFmtId="164" formatCode="_-* #,##0.00\ _€_-;\-* #,##0.00\ _€_-;_-* &quot;-&quot;??\ _€_-;_-@_-"/>
      <border diagonalUp="0" diagonalDown="0" outline="0">
        <left/>
        <right style="medium">
          <color auto="1"/>
        </right>
        <top/>
        <bottom style="double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double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164" formatCode="_-* #,##0.00\ _€_-;\-* #,##0.00\ _€_-;_-* &quot;-&quot;??\ _€_-;_-@_-"/>
      <border diagonalUp="0" diagonalDown="0" outline="0">
        <left/>
        <right/>
        <top/>
        <bottom style="double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-* #,##0.00\ _€_-;\-* #,##0.00\ _€_-;_-* &quot;-&quot;??\ _€_-;_-@_-"/>
      <border diagonalUp="0" diagonalDown="0" outline="0">
        <left/>
        <right/>
        <top/>
        <bottom style="double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double">
          <color auto="1"/>
        </bottom>
      </border>
      <protection locked="0" hidden="0"/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.00\ _€_-;\-* #,##0.00\ _€_-;_-* &quot;-&quot;??\ _€_-;_-@_-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double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double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 outline="0">
        <left/>
        <right/>
        <top/>
        <bottom style="double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left" vertical="bottom" textRotation="0" wrapText="0" indent="0" justifyLastLine="0" shrinkToFit="0" readingOrder="0"/>
      <border diagonalUp="0" diagonalDown="0" outline="0">
        <left style="medium">
          <color auto="1"/>
        </left>
        <right/>
        <top/>
        <bottom style="double">
          <color auto="1"/>
        </bottom>
      </border>
      <protection locked="0" hidden="0"/>
    </dxf>
    <dxf>
      <border>
        <top style="thin">
          <color auto="1"/>
        </top>
      </border>
    </dxf>
    <dxf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none"/>
      </font>
      <protection locked="0" hidden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0" hidden="0"/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981075</xdr:colOff>
          <xdr:row>9</xdr:row>
          <xdr:rowOff>152400</xdr:rowOff>
        </xdr:from>
        <xdr:to>
          <xdr:col>1</xdr:col>
          <xdr:colOff>2009775</xdr:colOff>
          <xdr:row>11</xdr:row>
          <xdr:rowOff>47625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per Post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2200275</xdr:colOff>
          <xdr:row>9</xdr:row>
          <xdr:rowOff>180975</xdr:rowOff>
        </xdr:from>
        <xdr:to>
          <xdr:col>3</xdr:col>
          <xdr:colOff>228600</xdr:colOff>
          <xdr:row>11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per DPD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Tabelle134" displayName="Tabelle134" ref="A18:I211" totalsRowCount="1" headerRowDxfId="14" dataDxfId="12" totalsRowDxfId="11" headerRowBorderDxfId="13" totalsRowBorderDxfId="10">
  <autoFilter ref="A18:I210"/>
  <tableColumns count="9">
    <tableColumn id="1" name="Artikel-Nr." totalsRowDxfId="9"/>
    <tableColumn id="3" name="Artikel-Bezeichnung" totalsRowDxfId="8"/>
    <tableColumn id="4" name="Seite _x000a_DWB" totalsRowDxfId="7"/>
    <tableColumn id="20" name="Info" totalsRowDxfId="6" dataCellStyle="Komma"/>
    <tableColumn id="5" name="VPE" dataDxfId="5" totalsRowDxfId="4"/>
    <tableColumn id="11" name="VK-Preis                (EUR / Stk.)" totalsRowDxfId="3" dataCellStyle="Komma"/>
    <tableColumn id="2" name="Sonderpreis       (EUR / Stk.)" totalsRowDxfId="2" dataCellStyle="Komma">
      <calculatedColumnFormula>F19*(1-#REF!)</calculatedColumnFormula>
    </tableColumn>
    <tableColumn id="7" name="Bestell-Menge" totalsRowFunction="sum" totalsRowDxfId="1"/>
    <tableColumn id="8" name="Summe in EUR" totalsRowFunction="sum" totalsRowDxfId="0" dataCellStyle="Komma">
      <calculatedColumnFormula>#REF!*Tabelle134[[#This Row],[Bestell-Menge]]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12"/>
  <sheetViews>
    <sheetView tabSelected="1" zoomScaleNormal="100" zoomScaleSheetLayoutView="100" workbookViewId="0">
      <selection sqref="A1:I1"/>
    </sheetView>
  </sheetViews>
  <sheetFormatPr baseColWidth="10" defaultColWidth="10.85546875" defaultRowHeight="15" x14ac:dyDescent="0.25"/>
  <cols>
    <col min="1" max="1" width="10.7109375" style="8" customWidth="1"/>
    <col min="2" max="2" width="44.7109375" style="1" customWidth="1"/>
    <col min="3" max="3" width="6.7109375" style="1" customWidth="1"/>
    <col min="4" max="4" width="5.7109375" style="1" customWidth="1"/>
    <col min="5" max="5" width="4.7109375" style="105" customWidth="1"/>
    <col min="6" max="6" width="15.5703125" style="1" bestFit="1" customWidth="1"/>
    <col min="7" max="7" width="16.28515625" style="11" bestFit="1" customWidth="1"/>
    <col min="8" max="8" width="11.85546875" style="13" customWidth="1"/>
    <col min="9" max="9" width="11.85546875" style="2" customWidth="1"/>
    <col min="10" max="16384" width="10.85546875" style="1"/>
  </cols>
  <sheetData>
    <row r="1" spans="1:9" ht="31.5" x14ac:dyDescent="0.5">
      <c r="A1" s="119" t="s">
        <v>196</v>
      </c>
      <c r="B1" s="120"/>
      <c r="C1" s="120"/>
      <c r="D1" s="120"/>
      <c r="E1" s="120"/>
      <c r="F1" s="120"/>
      <c r="G1" s="120"/>
      <c r="H1" s="120"/>
      <c r="I1" s="120"/>
    </row>
    <row r="2" spans="1:9" ht="21" x14ac:dyDescent="0.35">
      <c r="A2" s="10"/>
      <c r="B2" s="3"/>
      <c r="C2" s="3"/>
      <c r="D2" s="4"/>
      <c r="E2" s="3"/>
    </row>
    <row r="3" spans="1:9" ht="15.75" x14ac:dyDescent="0.25">
      <c r="A3" s="33" t="s">
        <v>179</v>
      </c>
      <c r="B3" s="34"/>
      <c r="C3" s="35"/>
      <c r="D3" s="34"/>
      <c r="E3" s="3"/>
    </row>
    <row r="4" spans="1:9" ht="15.75" x14ac:dyDescent="0.25">
      <c r="A4" s="33"/>
      <c r="B4" s="33"/>
      <c r="C4" s="37"/>
      <c r="D4" s="31"/>
      <c r="E4" s="3"/>
    </row>
    <row r="5" spans="1:9" ht="15.75" x14ac:dyDescent="0.25">
      <c r="A5" s="33" t="s">
        <v>180</v>
      </c>
      <c r="B5" s="34"/>
      <c r="C5" s="35"/>
      <c r="D5" s="34"/>
      <c r="E5" s="3"/>
    </row>
    <row r="6" spans="1:9" ht="15.75" x14ac:dyDescent="0.25">
      <c r="A6" s="33"/>
      <c r="B6" s="33"/>
      <c r="C6" s="37"/>
      <c r="D6" s="38"/>
      <c r="E6" s="3"/>
    </row>
    <row r="7" spans="1:9" ht="15.75" x14ac:dyDescent="0.25">
      <c r="A7" s="33" t="s">
        <v>181</v>
      </c>
      <c r="B7" s="34"/>
      <c r="C7" s="35"/>
      <c r="D7" s="34"/>
      <c r="E7" s="3"/>
    </row>
    <row r="8" spans="1:9" x14ac:dyDescent="0.25">
      <c r="A8" s="36"/>
      <c r="B8" s="39"/>
      <c r="C8" s="30"/>
      <c r="D8" s="32"/>
      <c r="E8" s="3"/>
    </row>
    <row r="9" spans="1:9" ht="15.75" x14ac:dyDescent="0.25">
      <c r="A9" s="33" t="s">
        <v>182</v>
      </c>
      <c r="B9" s="34"/>
      <c r="C9" s="35"/>
      <c r="D9" s="34"/>
      <c r="E9" s="3"/>
    </row>
    <row r="10" spans="1:9" x14ac:dyDescent="0.25">
      <c r="A10" s="36"/>
      <c r="B10" s="39"/>
      <c r="C10" s="30"/>
      <c r="D10" s="32"/>
      <c r="E10" s="3"/>
    </row>
    <row r="11" spans="1:9" ht="15.75" x14ac:dyDescent="0.25">
      <c r="A11" s="33" t="s">
        <v>183</v>
      </c>
      <c r="B11" s="39"/>
      <c r="C11" s="30"/>
      <c r="D11" s="32"/>
      <c r="E11" s="3"/>
    </row>
    <row r="12" spans="1:9" x14ac:dyDescent="0.25">
      <c r="A12" s="36"/>
      <c r="B12" s="39"/>
      <c r="C12" s="30"/>
      <c r="D12" s="32"/>
      <c r="E12" s="3"/>
    </row>
    <row r="13" spans="1:9" x14ac:dyDescent="0.25">
      <c r="A13" s="40"/>
      <c r="B13" s="41"/>
      <c r="C13" s="41"/>
      <c r="D13" s="40"/>
      <c r="E13" s="3"/>
    </row>
    <row r="14" spans="1:9" ht="23.1" customHeight="1" x14ac:dyDescent="0.35">
      <c r="A14" s="124" t="s">
        <v>184</v>
      </c>
      <c r="B14" s="125"/>
      <c r="C14" s="125"/>
      <c r="D14" s="126"/>
      <c r="E14" s="3"/>
    </row>
    <row r="15" spans="1:9" ht="23.1" customHeight="1" thickBot="1" x14ac:dyDescent="0.3">
      <c r="A15" s="42" t="s">
        <v>185</v>
      </c>
      <c r="B15" s="37"/>
      <c r="C15" s="37"/>
      <c r="D15" s="43">
        <v>-0.2</v>
      </c>
      <c r="E15" s="3"/>
    </row>
    <row r="16" spans="1:9" ht="23.1" customHeight="1" thickBot="1" x14ac:dyDescent="0.4">
      <c r="A16" s="44" t="s">
        <v>186</v>
      </c>
      <c r="B16" s="45"/>
      <c r="C16" s="45"/>
      <c r="D16" s="46">
        <v>-0.2</v>
      </c>
      <c r="E16" s="3"/>
      <c r="F16" s="121" t="s">
        <v>187</v>
      </c>
      <c r="G16" s="122"/>
      <c r="H16" s="123"/>
      <c r="I16" s="106">
        <f>SUM(I21:I209)</f>
        <v>0</v>
      </c>
    </row>
    <row r="17" spans="1:9" ht="21.75" thickBot="1" x14ac:dyDescent="0.4">
      <c r="A17" s="10"/>
      <c r="B17" s="5"/>
      <c r="C17" s="3"/>
      <c r="D17" s="4"/>
      <c r="E17" s="3"/>
      <c r="I17" s="1"/>
    </row>
    <row r="18" spans="1:9" s="15" customFormat="1" ht="30.75" thickBot="1" x14ac:dyDescent="0.3">
      <c r="A18" s="47" t="s">
        <v>172</v>
      </c>
      <c r="B18" s="54" t="s">
        <v>189</v>
      </c>
      <c r="C18" s="48" t="s">
        <v>173</v>
      </c>
      <c r="D18" s="49" t="s">
        <v>174</v>
      </c>
      <c r="E18" s="50" t="s">
        <v>175</v>
      </c>
      <c r="F18" s="9" t="s">
        <v>188</v>
      </c>
      <c r="G18" s="51" t="s">
        <v>190</v>
      </c>
      <c r="H18" s="52" t="s">
        <v>177</v>
      </c>
      <c r="I18" s="53" t="s">
        <v>178</v>
      </c>
    </row>
    <row r="19" spans="1:9" ht="21" x14ac:dyDescent="0.25">
      <c r="A19" s="92"/>
      <c r="B19" s="77" t="s">
        <v>0</v>
      </c>
      <c r="C19" s="78"/>
      <c r="D19" s="79"/>
      <c r="E19" s="78"/>
      <c r="F19" s="80"/>
      <c r="G19" s="81"/>
      <c r="H19" s="24"/>
      <c r="I19" s="93"/>
    </row>
    <row r="20" spans="1:9" x14ac:dyDescent="0.25">
      <c r="A20" s="16"/>
      <c r="B20" s="17" t="s">
        <v>1</v>
      </c>
      <c r="C20" s="18"/>
      <c r="D20" s="19"/>
      <c r="E20" s="18"/>
      <c r="F20" s="20"/>
      <c r="G20" s="21"/>
      <c r="H20" s="22"/>
      <c r="I20" s="23"/>
    </row>
    <row r="21" spans="1:9" x14ac:dyDescent="0.25">
      <c r="A21" s="57">
        <v>5503001</v>
      </c>
      <c r="B21" s="58" t="s">
        <v>2</v>
      </c>
      <c r="C21" s="59">
        <v>12</v>
      </c>
      <c r="D21" s="60"/>
      <c r="E21" s="7">
        <v>1</v>
      </c>
      <c r="F21" s="27">
        <v>120</v>
      </c>
      <c r="G21" s="28">
        <f t="shared" ref="G21:G29" si="0">F21*(1+$D$15)</f>
        <v>96</v>
      </c>
      <c r="H21" s="82"/>
      <c r="I21" s="29">
        <f>H21*Tabelle134[[#This Row],[Sonderpreis       (EUR / Stk.)]]</f>
        <v>0</v>
      </c>
    </row>
    <row r="22" spans="1:9" x14ac:dyDescent="0.25">
      <c r="A22" s="57">
        <v>5503002</v>
      </c>
      <c r="B22" s="58" t="s">
        <v>3</v>
      </c>
      <c r="C22" s="59">
        <v>12</v>
      </c>
      <c r="D22" s="60"/>
      <c r="E22" s="7">
        <v>1</v>
      </c>
      <c r="F22" s="27">
        <v>120</v>
      </c>
      <c r="G22" s="28">
        <f t="shared" si="0"/>
        <v>96</v>
      </c>
      <c r="H22" s="82"/>
      <c r="I22" s="29">
        <f>H22*Tabelle134[[#This Row],[Sonderpreis       (EUR / Stk.)]]</f>
        <v>0</v>
      </c>
    </row>
    <row r="23" spans="1:9" x14ac:dyDescent="0.25">
      <c r="A23" s="61">
        <v>5503003</v>
      </c>
      <c r="B23" s="62" t="s">
        <v>4</v>
      </c>
      <c r="C23" s="59">
        <v>12</v>
      </c>
      <c r="D23" s="60"/>
      <c r="E23" s="7">
        <v>1</v>
      </c>
      <c r="F23" s="27">
        <v>120</v>
      </c>
      <c r="G23" s="28">
        <f t="shared" si="0"/>
        <v>96</v>
      </c>
      <c r="H23" s="82"/>
      <c r="I23" s="29">
        <f>H23*Tabelle134[[#This Row],[Sonderpreis       (EUR / Stk.)]]</f>
        <v>0</v>
      </c>
    </row>
    <row r="24" spans="1:9" x14ac:dyDescent="0.25">
      <c r="A24" s="61">
        <v>5503011</v>
      </c>
      <c r="B24" s="62" t="s">
        <v>5</v>
      </c>
      <c r="C24" s="59">
        <v>13</v>
      </c>
      <c r="D24" s="60"/>
      <c r="E24" s="7">
        <v>1</v>
      </c>
      <c r="F24" s="27">
        <v>160</v>
      </c>
      <c r="G24" s="28">
        <f t="shared" si="0"/>
        <v>128</v>
      </c>
      <c r="H24" s="82"/>
      <c r="I24" s="29">
        <f>H24*Tabelle134[[#This Row],[Sonderpreis       (EUR / Stk.)]]</f>
        <v>0</v>
      </c>
    </row>
    <row r="25" spans="1:9" x14ac:dyDescent="0.25">
      <c r="A25" s="57">
        <v>5503012</v>
      </c>
      <c r="B25" s="58" t="s">
        <v>6</v>
      </c>
      <c r="C25" s="59">
        <v>13</v>
      </c>
      <c r="D25" s="60"/>
      <c r="E25" s="7">
        <v>1</v>
      </c>
      <c r="F25" s="27">
        <v>160</v>
      </c>
      <c r="G25" s="28">
        <f t="shared" si="0"/>
        <v>128</v>
      </c>
      <c r="H25" s="82"/>
      <c r="I25" s="29">
        <f>H25*Tabelle134[[#This Row],[Sonderpreis       (EUR / Stk.)]]</f>
        <v>0</v>
      </c>
    </row>
    <row r="26" spans="1:9" x14ac:dyDescent="0.25">
      <c r="A26" s="57">
        <v>5503013</v>
      </c>
      <c r="B26" s="58" t="s">
        <v>7</v>
      </c>
      <c r="C26" s="59">
        <v>13</v>
      </c>
      <c r="D26" s="60"/>
      <c r="E26" s="7">
        <v>1</v>
      </c>
      <c r="F26" s="27">
        <v>160</v>
      </c>
      <c r="G26" s="28">
        <f t="shared" si="0"/>
        <v>128</v>
      </c>
      <c r="H26" s="82"/>
      <c r="I26" s="29">
        <f>H26*Tabelle134[[#This Row],[Sonderpreis       (EUR / Stk.)]]</f>
        <v>0</v>
      </c>
    </row>
    <row r="27" spans="1:9" x14ac:dyDescent="0.25">
      <c r="A27" s="57">
        <v>5503021</v>
      </c>
      <c r="B27" s="110" t="s">
        <v>8</v>
      </c>
      <c r="C27" s="59">
        <v>14</v>
      </c>
      <c r="D27" s="60"/>
      <c r="E27" s="7">
        <v>1</v>
      </c>
      <c r="F27" s="27">
        <v>120</v>
      </c>
      <c r="G27" s="28">
        <f t="shared" si="0"/>
        <v>96</v>
      </c>
      <c r="H27" s="82"/>
      <c r="I27" s="29">
        <f>H27*Tabelle134[[#This Row],[Sonderpreis       (EUR / Stk.)]]</f>
        <v>0</v>
      </c>
    </row>
    <row r="28" spans="1:9" x14ac:dyDescent="0.25">
      <c r="A28" s="57">
        <v>5503022</v>
      </c>
      <c r="B28" s="110" t="s">
        <v>9</v>
      </c>
      <c r="C28" s="59">
        <v>14</v>
      </c>
      <c r="D28" s="60"/>
      <c r="E28" s="7">
        <v>1</v>
      </c>
      <c r="F28" s="27">
        <v>120</v>
      </c>
      <c r="G28" s="28">
        <f t="shared" si="0"/>
        <v>96</v>
      </c>
      <c r="H28" s="82"/>
      <c r="I28" s="29">
        <f>H28*Tabelle134[[#This Row],[Sonderpreis       (EUR / Stk.)]]</f>
        <v>0</v>
      </c>
    </row>
    <row r="29" spans="1:9" x14ac:dyDescent="0.25">
      <c r="A29" s="57">
        <v>5503023</v>
      </c>
      <c r="B29" s="58" t="s">
        <v>10</v>
      </c>
      <c r="C29" s="59">
        <v>14</v>
      </c>
      <c r="D29" s="60"/>
      <c r="E29" s="7">
        <v>1</v>
      </c>
      <c r="F29" s="27">
        <v>120</v>
      </c>
      <c r="G29" s="28">
        <f t="shared" si="0"/>
        <v>96</v>
      </c>
      <c r="H29" s="82"/>
      <c r="I29" s="29">
        <f>H29*Tabelle134[[#This Row],[Sonderpreis       (EUR / Stk.)]]</f>
        <v>0</v>
      </c>
    </row>
    <row r="30" spans="1:9" x14ac:dyDescent="0.25">
      <c r="A30" s="16"/>
      <c r="B30" s="17" t="s">
        <v>11</v>
      </c>
      <c r="C30" s="18"/>
      <c r="D30" s="19"/>
      <c r="E30" s="18"/>
      <c r="F30" s="20"/>
      <c r="G30" s="21"/>
      <c r="H30" s="22"/>
      <c r="I30" s="23"/>
    </row>
    <row r="31" spans="1:9" x14ac:dyDescent="0.25">
      <c r="A31" s="57">
        <v>5502041</v>
      </c>
      <c r="B31" s="110" t="s">
        <v>12</v>
      </c>
      <c r="C31" s="59">
        <v>17</v>
      </c>
      <c r="D31" s="60"/>
      <c r="E31" s="7">
        <v>6</v>
      </c>
      <c r="F31" s="27">
        <v>70</v>
      </c>
      <c r="G31" s="28">
        <f>F31*(1+$D$15)</f>
        <v>56</v>
      </c>
      <c r="H31" s="82"/>
      <c r="I31" s="29">
        <f>H31*Tabelle134[[#This Row],[Sonderpreis       (EUR / Stk.)]]</f>
        <v>0</v>
      </c>
    </row>
    <row r="32" spans="1:9" x14ac:dyDescent="0.25">
      <c r="A32" s="57">
        <v>5502042</v>
      </c>
      <c r="B32" s="110" t="s">
        <v>13</v>
      </c>
      <c r="C32" s="59">
        <v>17</v>
      </c>
      <c r="D32" s="60"/>
      <c r="E32" s="7">
        <v>6</v>
      </c>
      <c r="F32" s="27">
        <v>70</v>
      </c>
      <c r="G32" s="28">
        <f>F32*(1+$D$15)</f>
        <v>56</v>
      </c>
      <c r="H32" s="82"/>
      <c r="I32" s="29">
        <f>H32*Tabelle134[[#This Row],[Sonderpreis       (EUR / Stk.)]]</f>
        <v>0</v>
      </c>
    </row>
    <row r="33" spans="1:9" x14ac:dyDescent="0.25">
      <c r="A33" s="61">
        <v>5502043</v>
      </c>
      <c r="B33" s="109" t="s">
        <v>14</v>
      </c>
      <c r="C33" s="7">
        <v>17</v>
      </c>
      <c r="D33" s="60"/>
      <c r="E33" s="7">
        <v>6</v>
      </c>
      <c r="F33" s="63">
        <v>70</v>
      </c>
      <c r="G33" s="28">
        <f>F33*(1+$D$15)</f>
        <v>56</v>
      </c>
      <c r="H33" s="82"/>
      <c r="I33" s="29">
        <f>H33*Tabelle134[[#This Row],[Sonderpreis       (EUR / Stk.)]]</f>
        <v>0</v>
      </c>
    </row>
    <row r="34" spans="1:9" x14ac:dyDescent="0.25">
      <c r="A34" s="64"/>
      <c r="B34" s="62"/>
      <c r="C34" s="65"/>
      <c r="D34" s="66"/>
      <c r="E34" s="65"/>
      <c r="F34" s="27"/>
      <c r="G34" s="28"/>
      <c r="H34" s="26"/>
      <c r="I34" s="29"/>
    </row>
    <row r="35" spans="1:9" x14ac:dyDescent="0.25">
      <c r="A35" s="61">
        <v>5503025</v>
      </c>
      <c r="B35" s="108" t="s">
        <v>191</v>
      </c>
      <c r="C35" s="7">
        <v>20</v>
      </c>
      <c r="D35" s="67" t="s">
        <v>176</v>
      </c>
      <c r="E35" s="7">
        <v>6</v>
      </c>
      <c r="F35" s="63">
        <v>70</v>
      </c>
      <c r="G35" s="28">
        <f t="shared" ref="G35:G41" si="1">F35*(1+$D$15)</f>
        <v>56</v>
      </c>
      <c r="H35" s="82"/>
      <c r="I35" s="29">
        <f>H35*Tabelle134[[#This Row],[Sonderpreis       (EUR / Stk.)]]</f>
        <v>0</v>
      </c>
    </row>
    <row r="36" spans="1:9" x14ac:dyDescent="0.25">
      <c r="A36" s="61">
        <v>5501025</v>
      </c>
      <c r="B36" s="108" t="s">
        <v>15</v>
      </c>
      <c r="C36" s="7">
        <v>20</v>
      </c>
      <c r="D36" s="67" t="s">
        <v>176</v>
      </c>
      <c r="E36" s="7">
        <v>6</v>
      </c>
      <c r="F36" s="63">
        <v>30</v>
      </c>
      <c r="G36" s="28">
        <f t="shared" si="1"/>
        <v>24</v>
      </c>
      <c r="H36" s="82"/>
      <c r="I36" s="29">
        <f>H36*Tabelle134[[#This Row],[Sonderpreis       (EUR / Stk.)]]</f>
        <v>0</v>
      </c>
    </row>
    <row r="37" spans="1:9" x14ac:dyDescent="0.25">
      <c r="A37" s="61">
        <v>5503026</v>
      </c>
      <c r="B37" s="108" t="s">
        <v>16</v>
      </c>
      <c r="C37" s="7">
        <v>20</v>
      </c>
      <c r="D37" s="67" t="s">
        <v>176</v>
      </c>
      <c r="E37" s="7">
        <v>6</v>
      </c>
      <c r="F37" s="63">
        <v>70</v>
      </c>
      <c r="G37" s="28">
        <f t="shared" si="1"/>
        <v>56</v>
      </c>
      <c r="H37" s="82"/>
      <c r="I37" s="29">
        <f>H37*Tabelle134[[#This Row],[Sonderpreis       (EUR / Stk.)]]</f>
        <v>0</v>
      </c>
    </row>
    <row r="38" spans="1:9" x14ac:dyDescent="0.25">
      <c r="A38" s="61">
        <v>5501026</v>
      </c>
      <c r="B38" s="108" t="s">
        <v>17</v>
      </c>
      <c r="C38" s="7">
        <v>20</v>
      </c>
      <c r="D38" s="67" t="s">
        <v>176</v>
      </c>
      <c r="E38" s="7">
        <v>6</v>
      </c>
      <c r="F38" s="63">
        <v>30</v>
      </c>
      <c r="G38" s="28">
        <f t="shared" si="1"/>
        <v>24</v>
      </c>
      <c r="H38" s="82"/>
      <c r="I38" s="29">
        <f>H38*Tabelle134[[#This Row],[Sonderpreis       (EUR / Stk.)]]</f>
        <v>0</v>
      </c>
    </row>
    <row r="39" spans="1:9" x14ac:dyDescent="0.25">
      <c r="A39" s="61">
        <v>5502033</v>
      </c>
      <c r="B39" s="108" t="s">
        <v>18</v>
      </c>
      <c r="C39" s="7">
        <v>20</v>
      </c>
      <c r="D39" s="67" t="s">
        <v>176</v>
      </c>
      <c r="E39" s="7">
        <v>6</v>
      </c>
      <c r="F39" s="63">
        <v>70</v>
      </c>
      <c r="G39" s="28">
        <f t="shared" si="1"/>
        <v>56</v>
      </c>
      <c r="H39" s="82"/>
      <c r="I39" s="29">
        <f>H39*Tabelle134[[#This Row],[Sonderpreis       (EUR / Stk.)]]</f>
        <v>0</v>
      </c>
    </row>
    <row r="40" spans="1:9" x14ac:dyDescent="0.25">
      <c r="A40" s="61">
        <v>5501027</v>
      </c>
      <c r="B40" s="108" t="s">
        <v>19</v>
      </c>
      <c r="C40" s="7">
        <v>20</v>
      </c>
      <c r="D40" s="67" t="s">
        <v>176</v>
      </c>
      <c r="E40" s="7">
        <v>6</v>
      </c>
      <c r="F40" s="63">
        <v>30</v>
      </c>
      <c r="G40" s="28">
        <f t="shared" si="1"/>
        <v>24</v>
      </c>
      <c r="H40" s="82"/>
      <c r="I40" s="29">
        <f>H40*Tabelle134[[#This Row],[Sonderpreis       (EUR / Stk.)]]</f>
        <v>0</v>
      </c>
    </row>
    <row r="41" spans="1:9" x14ac:dyDescent="0.25">
      <c r="A41" s="61">
        <v>5502034</v>
      </c>
      <c r="B41" s="108" t="s">
        <v>20</v>
      </c>
      <c r="C41" s="7">
        <v>21</v>
      </c>
      <c r="D41" s="67" t="s">
        <v>176</v>
      </c>
      <c r="E41" s="7">
        <v>6</v>
      </c>
      <c r="F41" s="63">
        <v>70</v>
      </c>
      <c r="G41" s="28">
        <f t="shared" si="1"/>
        <v>56</v>
      </c>
      <c r="H41" s="82"/>
      <c r="I41" s="29">
        <f>H41*Tabelle134[[#This Row],[Sonderpreis       (EUR / Stk.)]]</f>
        <v>0</v>
      </c>
    </row>
    <row r="42" spans="1:9" x14ac:dyDescent="0.25">
      <c r="A42" s="64"/>
      <c r="B42" s="62"/>
      <c r="C42" s="65"/>
      <c r="D42" s="66"/>
      <c r="E42" s="65"/>
      <c r="F42" s="27"/>
      <c r="G42" s="28"/>
      <c r="H42" s="26"/>
      <c r="I42" s="29"/>
    </row>
    <row r="43" spans="1:9" x14ac:dyDescent="0.25">
      <c r="A43" s="61">
        <v>5502015</v>
      </c>
      <c r="B43" s="108" t="s">
        <v>192</v>
      </c>
      <c r="C43" s="7">
        <v>22</v>
      </c>
      <c r="D43" s="67" t="s">
        <v>176</v>
      </c>
      <c r="E43" s="7">
        <v>6</v>
      </c>
      <c r="F43" s="63">
        <v>28</v>
      </c>
      <c r="G43" s="28">
        <f t="shared" ref="G43:G50" si="2">F43*(1+$D$15)</f>
        <v>22.400000000000002</v>
      </c>
      <c r="H43" s="82"/>
      <c r="I43" s="29">
        <f>H43*Tabelle134[[#This Row],[Sonderpreis       (EUR / Stk.)]]</f>
        <v>0</v>
      </c>
    </row>
    <row r="44" spans="1:9" x14ac:dyDescent="0.25">
      <c r="A44" s="61">
        <v>5501015</v>
      </c>
      <c r="B44" s="108" t="s">
        <v>21</v>
      </c>
      <c r="C44" s="7">
        <v>22</v>
      </c>
      <c r="D44" s="67" t="s">
        <v>176</v>
      </c>
      <c r="E44" s="7">
        <v>6</v>
      </c>
      <c r="F44" s="63">
        <v>13</v>
      </c>
      <c r="G44" s="28">
        <f t="shared" si="2"/>
        <v>10.4</v>
      </c>
      <c r="H44" s="82"/>
      <c r="I44" s="29">
        <f>H44*Tabelle134[[#This Row],[Sonderpreis       (EUR / Stk.)]]</f>
        <v>0</v>
      </c>
    </row>
    <row r="45" spans="1:9" x14ac:dyDescent="0.25">
      <c r="A45" s="61">
        <v>5502016</v>
      </c>
      <c r="B45" s="108" t="s">
        <v>22</v>
      </c>
      <c r="C45" s="7">
        <v>22</v>
      </c>
      <c r="D45" s="67" t="s">
        <v>176</v>
      </c>
      <c r="E45" s="7">
        <v>6</v>
      </c>
      <c r="F45" s="63">
        <v>28</v>
      </c>
      <c r="G45" s="28">
        <f t="shared" si="2"/>
        <v>22.400000000000002</v>
      </c>
      <c r="H45" s="82"/>
      <c r="I45" s="29">
        <f>H45*Tabelle134[[#This Row],[Sonderpreis       (EUR / Stk.)]]</f>
        <v>0</v>
      </c>
    </row>
    <row r="46" spans="1:9" x14ac:dyDescent="0.25">
      <c r="A46" s="61">
        <v>5501016</v>
      </c>
      <c r="B46" s="108" t="s">
        <v>23</v>
      </c>
      <c r="C46" s="7">
        <v>22</v>
      </c>
      <c r="D46" s="67" t="s">
        <v>176</v>
      </c>
      <c r="E46" s="7">
        <v>6</v>
      </c>
      <c r="F46" s="63">
        <v>13</v>
      </c>
      <c r="G46" s="28">
        <f t="shared" si="2"/>
        <v>10.4</v>
      </c>
      <c r="H46" s="82"/>
      <c r="I46" s="29">
        <f>H46*Tabelle134[[#This Row],[Sonderpreis       (EUR / Stk.)]]</f>
        <v>0</v>
      </c>
    </row>
    <row r="47" spans="1:9" x14ac:dyDescent="0.25">
      <c r="A47" s="61">
        <v>5502017</v>
      </c>
      <c r="B47" s="108" t="s">
        <v>24</v>
      </c>
      <c r="C47" s="7">
        <v>22</v>
      </c>
      <c r="D47" s="67" t="s">
        <v>176</v>
      </c>
      <c r="E47" s="7">
        <v>6</v>
      </c>
      <c r="F47" s="63">
        <v>28</v>
      </c>
      <c r="G47" s="28">
        <f t="shared" si="2"/>
        <v>22.400000000000002</v>
      </c>
      <c r="H47" s="82"/>
      <c r="I47" s="29">
        <f>H47*Tabelle134[[#This Row],[Sonderpreis       (EUR / Stk.)]]</f>
        <v>0</v>
      </c>
    </row>
    <row r="48" spans="1:9" x14ac:dyDescent="0.25">
      <c r="A48" s="61">
        <v>5501017</v>
      </c>
      <c r="B48" s="108" t="s">
        <v>25</v>
      </c>
      <c r="C48" s="7">
        <v>22</v>
      </c>
      <c r="D48" s="67" t="s">
        <v>176</v>
      </c>
      <c r="E48" s="7">
        <v>6</v>
      </c>
      <c r="F48" s="63">
        <v>13</v>
      </c>
      <c r="G48" s="28">
        <f t="shared" si="2"/>
        <v>10.4</v>
      </c>
      <c r="H48" s="82"/>
      <c r="I48" s="29">
        <f>H48*Tabelle134[[#This Row],[Sonderpreis       (EUR / Stk.)]]</f>
        <v>0</v>
      </c>
    </row>
    <row r="49" spans="1:9" x14ac:dyDescent="0.25">
      <c r="A49" s="61">
        <v>5502018</v>
      </c>
      <c r="B49" s="108" t="s">
        <v>26</v>
      </c>
      <c r="C49" s="7">
        <v>23</v>
      </c>
      <c r="D49" s="67" t="s">
        <v>176</v>
      </c>
      <c r="E49" s="7">
        <v>6</v>
      </c>
      <c r="F49" s="63">
        <v>28</v>
      </c>
      <c r="G49" s="28">
        <f t="shared" si="2"/>
        <v>22.400000000000002</v>
      </c>
      <c r="H49" s="82"/>
      <c r="I49" s="29">
        <f>H49*Tabelle134[[#This Row],[Sonderpreis       (EUR / Stk.)]]</f>
        <v>0</v>
      </c>
    </row>
    <row r="50" spans="1:9" x14ac:dyDescent="0.25">
      <c r="A50" s="61">
        <v>5501018</v>
      </c>
      <c r="B50" s="108" t="s">
        <v>27</v>
      </c>
      <c r="C50" s="7">
        <v>23</v>
      </c>
      <c r="D50" s="67" t="s">
        <v>176</v>
      </c>
      <c r="E50" s="7">
        <v>6</v>
      </c>
      <c r="F50" s="63">
        <v>13</v>
      </c>
      <c r="G50" s="28">
        <f t="shared" si="2"/>
        <v>10.4</v>
      </c>
      <c r="H50" s="82"/>
      <c r="I50" s="29">
        <f>H50*Tabelle134[[#This Row],[Sonderpreis       (EUR / Stk.)]]</f>
        <v>0</v>
      </c>
    </row>
    <row r="51" spans="1:9" x14ac:dyDescent="0.25">
      <c r="A51" s="64"/>
      <c r="B51" s="62"/>
      <c r="C51" s="65"/>
      <c r="D51" s="66"/>
      <c r="E51" s="65"/>
      <c r="F51" s="27"/>
      <c r="G51" s="28"/>
      <c r="H51" s="26"/>
      <c r="I51" s="29"/>
    </row>
    <row r="52" spans="1:9" x14ac:dyDescent="0.25">
      <c r="A52" s="61">
        <v>5502035</v>
      </c>
      <c r="B52" s="108" t="s">
        <v>193</v>
      </c>
      <c r="C52" s="7">
        <v>24</v>
      </c>
      <c r="D52" s="67" t="s">
        <v>176</v>
      </c>
      <c r="E52" s="7">
        <v>6</v>
      </c>
      <c r="F52" s="63">
        <v>13</v>
      </c>
      <c r="G52" s="28">
        <f>F52*(1+$D$15)</f>
        <v>10.4</v>
      </c>
      <c r="H52" s="82"/>
      <c r="I52" s="29">
        <f>H52*Tabelle134[[#This Row],[Sonderpreis       (EUR / Stk.)]]</f>
        <v>0</v>
      </c>
    </row>
    <row r="53" spans="1:9" x14ac:dyDescent="0.25">
      <c r="A53" s="61">
        <v>5502036</v>
      </c>
      <c r="B53" s="108" t="s">
        <v>28</v>
      </c>
      <c r="C53" s="7">
        <v>24</v>
      </c>
      <c r="D53" s="67" t="s">
        <v>176</v>
      </c>
      <c r="E53" s="7">
        <v>6</v>
      </c>
      <c r="F53" s="63">
        <v>13</v>
      </c>
      <c r="G53" s="28">
        <f>F53*(1+$D$15)</f>
        <v>10.4</v>
      </c>
      <c r="H53" s="82"/>
      <c r="I53" s="29">
        <f>H53*Tabelle134[[#This Row],[Sonderpreis       (EUR / Stk.)]]</f>
        <v>0</v>
      </c>
    </row>
    <row r="54" spans="1:9" x14ac:dyDescent="0.25">
      <c r="A54" s="61">
        <v>5502037</v>
      </c>
      <c r="B54" s="108" t="s">
        <v>29</v>
      </c>
      <c r="C54" s="7">
        <v>24</v>
      </c>
      <c r="D54" s="67" t="s">
        <v>176</v>
      </c>
      <c r="E54" s="7">
        <v>6</v>
      </c>
      <c r="F54" s="63">
        <v>13</v>
      </c>
      <c r="G54" s="28">
        <f>F54*(1+$D$15)</f>
        <v>10.4</v>
      </c>
      <c r="H54" s="82"/>
      <c r="I54" s="29">
        <f>H54*Tabelle134[[#This Row],[Sonderpreis       (EUR / Stk.)]]</f>
        <v>0</v>
      </c>
    </row>
    <row r="55" spans="1:9" x14ac:dyDescent="0.25">
      <c r="A55" s="61">
        <v>5502038</v>
      </c>
      <c r="B55" s="108" t="s">
        <v>30</v>
      </c>
      <c r="C55" s="7">
        <v>25</v>
      </c>
      <c r="D55" s="67" t="s">
        <v>176</v>
      </c>
      <c r="E55" s="7">
        <v>6</v>
      </c>
      <c r="F55" s="63">
        <v>13</v>
      </c>
      <c r="G55" s="28">
        <f>F55*(1+$D$15)</f>
        <v>10.4</v>
      </c>
      <c r="H55" s="82"/>
      <c r="I55" s="29">
        <f>H55*Tabelle134[[#This Row],[Sonderpreis       (EUR / Stk.)]]</f>
        <v>0</v>
      </c>
    </row>
    <row r="56" spans="1:9" x14ac:dyDescent="0.25">
      <c r="A56" s="64"/>
      <c r="B56" s="62"/>
      <c r="C56" s="65"/>
      <c r="D56" s="66"/>
      <c r="E56" s="65"/>
      <c r="F56" s="27"/>
      <c r="G56" s="28"/>
      <c r="H56" s="82"/>
      <c r="I56" s="29">
        <f>H56*Tabelle134[[#This Row],[Sonderpreis       (EUR / Stk.)]]</f>
        <v>0</v>
      </c>
    </row>
    <row r="57" spans="1:9" x14ac:dyDescent="0.25">
      <c r="A57" s="61">
        <v>5502008</v>
      </c>
      <c r="B57" s="6" t="s">
        <v>31</v>
      </c>
      <c r="C57" s="7">
        <v>25</v>
      </c>
      <c r="D57" s="67" t="s">
        <v>176</v>
      </c>
      <c r="E57" s="7">
        <v>6</v>
      </c>
      <c r="F57" s="63">
        <v>13</v>
      </c>
      <c r="G57" s="28">
        <f>F57*(1+$D$15)</f>
        <v>10.4</v>
      </c>
      <c r="H57" s="82"/>
      <c r="I57" s="29">
        <f>H57*Tabelle134[[#This Row],[Sonderpreis       (EUR / Stk.)]]</f>
        <v>0</v>
      </c>
    </row>
    <row r="58" spans="1:9" x14ac:dyDescent="0.25">
      <c r="A58" s="61">
        <v>5509870</v>
      </c>
      <c r="B58" s="6" t="s">
        <v>32</v>
      </c>
      <c r="C58" s="7">
        <v>25</v>
      </c>
      <c r="D58" s="60"/>
      <c r="E58" s="7">
        <v>6</v>
      </c>
      <c r="F58" s="63">
        <v>30</v>
      </c>
      <c r="G58" s="28">
        <f>F58*(1+$D$15)</f>
        <v>24</v>
      </c>
      <c r="H58" s="82"/>
      <c r="I58" s="29">
        <f>H58*Tabelle134[[#This Row],[Sonderpreis       (EUR / Stk.)]]</f>
        <v>0</v>
      </c>
    </row>
    <row r="59" spans="1:9" x14ac:dyDescent="0.25">
      <c r="A59" s="16"/>
      <c r="B59" s="17" t="s">
        <v>33</v>
      </c>
      <c r="C59" s="18"/>
      <c r="D59" s="19"/>
      <c r="E59" s="18"/>
      <c r="F59" s="20"/>
      <c r="G59" s="21"/>
      <c r="H59" s="22"/>
      <c r="I59" s="23"/>
    </row>
    <row r="60" spans="1:9" x14ac:dyDescent="0.25">
      <c r="A60" s="61">
        <v>5509267</v>
      </c>
      <c r="B60" s="6" t="s">
        <v>34</v>
      </c>
      <c r="C60" s="7">
        <v>27</v>
      </c>
      <c r="D60" s="60"/>
      <c r="E60" s="7">
        <v>6</v>
      </c>
      <c r="F60" s="63">
        <v>15</v>
      </c>
      <c r="G60" s="12">
        <f t="shared" ref="G60:G71" si="3">F60*(1+$D$15)</f>
        <v>12</v>
      </c>
      <c r="H60" s="82"/>
      <c r="I60" s="29">
        <f>H60*Tabelle134[[#This Row],[Sonderpreis       (EUR / Stk.)]]</f>
        <v>0</v>
      </c>
    </row>
    <row r="61" spans="1:9" x14ac:dyDescent="0.25">
      <c r="A61" s="61">
        <v>5509298</v>
      </c>
      <c r="B61" s="6" t="s">
        <v>35</v>
      </c>
      <c r="C61" s="7">
        <v>27</v>
      </c>
      <c r="D61" s="60"/>
      <c r="E61" s="7">
        <v>6</v>
      </c>
      <c r="F61" s="63">
        <v>30</v>
      </c>
      <c r="G61" s="12">
        <f t="shared" si="3"/>
        <v>24</v>
      </c>
      <c r="H61" s="82"/>
      <c r="I61" s="29">
        <f>H61*Tabelle134[[#This Row],[Sonderpreis       (EUR / Stk.)]]</f>
        <v>0</v>
      </c>
    </row>
    <row r="62" spans="1:9" x14ac:dyDescent="0.25">
      <c r="A62" s="61">
        <v>5509299</v>
      </c>
      <c r="B62" s="6" t="s">
        <v>36</v>
      </c>
      <c r="C62" s="7">
        <v>27</v>
      </c>
      <c r="D62" s="60"/>
      <c r="E62" s="7">
        <v>6</v>
      </c>
      <c r="F62" s="63">
        <v>20</v>
      </c>
      <c r="G62" s="12">
        <f t="shared" si="3"/>
        <v>16</v>
      </c>
      <c r="H62" s="82"/>
      <c r="I62" s="29">
        <f>H62*Tabelle134[[#This Row],[Sonderpreis       (EUR / Stk.)]]</f>
        <v>0</v>
      </c>
    </row>
    <row r="63" spans="1:9" x14ac:dyDescent="0.25">
      <c r="A63" s="61">
        <v>5509259</v>
      </c>
      <c r="B63" s="6" t="s">
        <v>37</v>
      </c>
      <c r="C63" s="7">
        <v>28</v>
      </c>
      <c r="D63" s="60"/>
      <c r="E63" s="7">
        <v>12</v>
      </c>
      <c r="F63" s="63">
        <v>10</v>
      </c>
      <c r="G63" s="12">
        <f t="shared" si="3"/>
        <v>8</v>
      </c>
      <c r="H63" s="82"/>
      <c r="I63" s="29">
        <f>H63*Tabelle134[[#This Row],[Sonderpreis       (EUR / Stk.)]]</f>
        <v>0</v>
      </c>
    </row>
    <row r="64" spans="1:9" x14ac:dyDescent="0.25">
      <c r="A64" s="61">
        <v>5509263</v>
      </c>
      <c r="B64" s="6" t="s">
        <v>38</v>
      </c>
      <c r="C64" s="7">
        <v>28</v>
      </c>
      <c r="D64" s="60"/>
      <c r="E64" s="7">
        <v>12</v>
      </c>
      <c r="F64" s="63">
        <v>14</v>
      </c>
      <c r="G64" s="12">
        <f t="shared" si="3"/>
        <v>11.200000000000001</v>
      </c>
      <c r="H64" s="82"/>
      <c r="I64" s="29">
        <f>H64*Tabelle134[[#This Row],[Sonderpreis       (EUR / Stk.)]]</f>
        <v>0</v>
      </c>
    </row>
    <row r="65" spans="1:9" x14ac:dyDescent="0.25">
      <c r="A65" s="61">
        <v>5509264</v>
      </c>
      <c r="B65" s="6" t="s">
        <v>39</v>
      </c>
      <c r="C65" s="7">
        <v>28</v>
      </c>
      <c r="D65" s="60"/>
      <c r="E65" s="7">
        <v>6</v>
      </c>
      <c r="F65" s="63">
        <v>16</v>
      </c>
      <c r="G65" s="12">
        <f t="shared" si="3"/>
        <v>12.8</v>
      </c>
      <c r="H65" s="82"/>
      <c r="I65" s="29">
        <f>H65*Tabelle134[[#This Row],[Sonderpreis       (EUR / Stk.)]]</f>
        <v>0</v>
      </c>
    </row>
    <row r="66" spans="1:9" x14ac:dyDescent="0.25">
      <c r="A66" s="61">
        <v>5509258</v>
      </c>
      <c r="B66" s="6" t="s">
        <v>40</v>
      </c>
      <c r="C66" s="7">
        <v>29</v>
      </c>
      <c r="D66" s="60"/>
      <c r="E66" s="7">
        <v>6</v>
      </c>
      <c r="F66" s="63">
        <v>12</v>
      </c>
      <c r="G66" s="12">
        <f t="shared" si="3"/>
        <v>9.6000000000000014</v>
      </c>
      <c r="H66" s="82"/>
      <c r="I66" s="29">
        <f>H66*Tabelle134[[#This Row],[Sonderpreis       (EUR / Stk.)]]</f>
        <v>0</v>
      </c>
    </row>
    <row r="67" spans="1:9" x14ac:dyDescent="0.25">
      <c r="A67" s="61">
        <v>5509260</v>
      </c>
      <c r="B67" s="6" t="s">
        <v>41</v>
      </c>
      <c r="C67" s="7">
        <v>29</v>
      </c>
      <c r="D67" s="60"/>
      <c r="E67" s="7">
        <v>12</v>
      </c>
      <c r="F67" s="63">
        <v>10</v>
      </c>
      <c r="G67" s="12">
        <f t="shared" si="3"/>
        <v>8</v>
      </c>
      <c r="H67" s="82"/>
      <c r="I67" s="29">
        <f>H67*Tabelle134[[#This Row],[Sonderpreis       (EUR / Stk.)]]</f>
        <v>0</v>
      </c>
    </row>
    <row r="68" spans="1:9" x14ac:dyDescent="0.25">
      <c r="A68" s="61">
        <v>5509265</v>
      </c>
      <c r="B68" s="6" t="s">
        <v>42</v>
      </c>
      <c r="C68" s="7">
        <v>30</v>
      </c>
      <c r="D68" s="60"/>
      <c r="E68" s="7">
        <v>12</v>
      </c>
      <c r="F68" s="63">
        <v>14</v>
      </c>
      <c r="G68" s="12">
        <f t="shared" si="3"/>
        <v>11.200000000000001</v>
      </c>
      <c r="H68" s="82"/>
      <c r="I68" s="29">
        <f>H68*Tabelle134[[#This Row],[Sonderpreis       (EUR / Stk.)]]</f>
        <v>0</v>
      </c>
    </row>
    <row r="69" spans="1:9" x14ac:dyDescent="0.25">
      <c r="A69" s="61">
        <v>5509266</v>
      </c>
      <c r="B69" s="6" t="s">
        <v>43</v>
      </c>
      <c r="C69" s="7">
        <v>30</v>
      </c>
      <c r="D69" s="60"/>
      <c r="E69" s="7">
        <v>6</v>
      </c>
      <c r="F69" s="63">
        <v>16</v>
      </c>
      <c r="G69" s="12">
        <f t="shared" si="3"/>
        <v>12.8</v>
      </c>
      <c r="H69" s="82"/>
      <c r="I69" s="29">
        <f>H69*Tabelle134[[#This Row],[Sonderpreis       (EUR / Stk.)]]</f>
        <v>0</v>
      </c>
    </row>
    <row r="70" spans="1:9" x14ac:dyDescent="0.25">
      <c r="A70" s="61">
        <v>5506507</v>
      </c>
      <c r="B70" s="6" t="s">
        <v>44</v>
      </c>
      <c r="C70" s="7">
        <v>30</v>
      </c>
      <c r="D70" s="60"/>
      <c r="E70" s="7">
        <v>6</v>
      </c>
      <c r="F70" s="63">
        <v>15</v>
      </c>
      <c r="G70" s="12">
        <f t="shared" si="3"/>
        <v>12</v>
      </c>
      <c r="H70" s="82"/>
      <c r="I70" s="29">
        <f>H70*Tabelle134[[#This Row],[Sonderpreis       (EUR / Stk.)]]</f>
        <v>0</v>
      </c>
    </row>
    <row r="71" spans="1:9" x14ac:dyDescent="0.25">
      <c r="A71" s="61">
        <v>5582602</v>
      </c>
      <c r="B71" s="6" t="s">
        <v>45</v>
      </c>
      <c r="C71" s="7">
        <v>30</v>
      </c>
      <c r="D71" s="60"/>
      <c r="E71" s="7">
        <v>6</v>
      </c>
      <c r="F71" s="63">
        <v>15</v>
      </c>
      <c r="G71" s="12">
        <f t="shared" si="3"/>
        <v>12</v>
      </c>
      <c r="H71" s="82"/>
      <c r="I71" s="29">
        <f>H71*Tabelle134[[#This Row],[Sonderpreis       (EUR / Stk.)]]</f>
        <v>0</v>
      </c>
    </row>
    <row r="72" spans="1:9" x14ac:dyDescent="0.25">
      <c r="A72" s="64"/>
      <c r="B72" s="62"/>
      <c r="C72" s="65"/>
      <c r="D72" s="66"/>
      <c r="E72" s="65"/>
      <c r="F72" s="27"/>
      <c r="G72" s="28"/>
      <c r="H72" s="26"/>
      <c r="I72" s="29"/>
    </row>
    <row r="73" spans="1:9" ht="21" x14ac:dyDescent="0.35">
      <c r="A73" s="68"/>
      <c r="B73" s="69" t="s">
        <v>46</v>
      </c>
      <c r="C73" s="55"/>
      <c r="D73" s="56"/>
      <c r="E73" s="55"/>
      <c r="F73" s="70"/>
      <c r="G73" s="71"/>
      <c r="H73" s="26"/>
      <c r="I73" s="29"/>
    </row>
    <row r="74" spans="1:9" x14ac:dyDescent="0.25">
      <c r="A74" s="16"/>
      <c r="B74" s="17" t="s">
        <v>47</v>
      </c>
      <c r="C74" s="18"/>
      <c r="D74" s="19"/>
      <c r="E74" s="18"/>
      <c r="F74" s="20"/>
      <c r="G74" s="21"/>
      <c r="H74" s="22"/>
      <c r="I74" s="23"/>
    </row>
    <row r="75" spans="1:9" x14ac:dyDescent="0.25">
      <c r="A75" s="61">
        <v>5506501</v>
      </c>
      <c r="B75" s="108" t="s">
        <v>48</v>
      </c>
      <c r="C75" s="7">
        <v>42</v>
      </c>
      <c r="D75" s="60"/>
      <c r="E75" s="7">
        <v>6</v>
      </c>
      <c r="F75" s="63">
        <v>20</v>
      </c>
      <c r="G75" s="75">
        <f t="shared" ref="G75:G77" si="4">F75*(1+$D$16)</f>
        <v>16</v>
      </c>
      <c r="H75" s="82"/>
      <c r="I75" s="29">
        <f>H75*Tabelle134[[#This Row],[Sonderpreis       (EUR / Stk.)]]</f>
        <v>0</v>
      </c>
    </row>
    <row r="76" spans="1:9" x14ac:dyDescent="0.25">
      <c r="A76" s="68"/>
      <c r="B76" s="76"/>
      <c r="C76" s="55"/>
      <c r="D76" s="56"/>
      <c r="E76" s="55"/>
      <c r="F76" s="70"/>
      <c r="G76" s="75"/>
      <c r="H76" s="26"/>
      <c r="I76" s="29"/>
    </row>
    <row r="77" spans="1:9" x14ac:dyDescent="0.25">
      <c r="A77" s="61">
        <v>5560004</v>
      </c>
      <c r="B77" s="108" t="s">
        <v>49</v>
      </c>
      <c r="C77" s="7">
        <v>43</v>
      </c>
      <c r="D77" s="60"/>
      <c r="E77" s="7">
        <v>1</v>
      </c>
      <c r="F77" s="63">
        <v>8</v>
      </c>
      <c r="G77" s="75">
        <f t="shared" si="4"/>
        <v>6.4</v>
      </c>
      <c r="H77" s="82"/>
      <c r="I77" s="29">
        <f>H77*Tabelle134[[#This Row],[Sonderpreis       (EUR / Stk.)]]</f>
        <v>0</v>
      </c>
    </row>
    <row r="78" spans="1:9" x14ac:dyDescent="0.25">
      <c r="A78" s="16"/>
      <c r="B78" s="17" t="s">
        <v>50</v>
      </c>
      <c r="C78" s="18"/>
      <c r="D78" s="19"/>
      <c r="E78" s="18"/>
      <c r="F78" s="20"/>
      <c r="G78" s="21"/>
      <c r="H78" s="22"/>
      <c r="I78" s="23"/>
    </row>
    <row r="79" spans="1:9" x14ac:dyDescent="0.25">
      <c r="A79" s="61">
        <v>5547191</v>
      </c>
      <c r="B79" s="6" t="s">
        <v>51</v>
      </c>
      <c r="C79" s="7">
        <v>44</v>
      </c>
      <c r="D79" s="60"/>
      <c r="E79" s="7">
        <v>1</v>
      </c>
      <c r="F79" s="63">
        <v>230</v>
      </c>
      <c r="G79" s="12">
        <f>F79*(1+$D$16)</f>
        <v>184</v>
      </c>
      <c r="H79" s="82"/>
      <c r="I79" s="29">
        <f>H79*Tabelle134[[#This Row],[Sonderpreis       (EUR / Stk.)]]</f>
        <v>0</v>
      </c>
    </row>
    <row r="80" spans="1:9" x14ac:dyDescent="0.25">
      <c r="A80" s="61">
        <v>5547186</v>
      </c>
      <c r="B80" s="108" t="s">
        <v>52</v>
      </c>
      <c r="C80" s="7">
        <v>44</v>
      </c>
      <c r="D80" s="60"/>
      <c r="E80" s="7">
        <v>1</v>
      </c>
      <c r="F80" s="63">
        <v>140</v>
      </c>
      <c r="G80" s="12">
        <f t="shared" ref="G80:G92" si="5">F80*(1+$D$16)</f>
        <v>112</v>
      </c>
      <c r="H80" s="82"/>
      <c r="I80" s="29">
        <f>H80*Tabelle134[[#This Row],[Sonderpreis       (EUR / Stk.)]]</f>
        <v>0</v>
      </c>
    </row>
    <row r="81" spans="1:9" x14ac:dyDescent="0.25">
      <c r="A81" s="61">
        <v>5547181</v>
      </c>
      <c r="B81" s="6" t="s">
        <v>53</v>
      </c>
      <c r="C81" s="7">
        <v>45</v>
      </c>
      <c r="D81" s="60"/>
      <c r="E81" s="7">
        <v>1</v>
      </c>
      <c r="F81" s="63">
        <v>50</v>
      </c>
      <c r="G81" s="12">
        <f t="shared" si="5"/>
        <v>40</v>
      </c>
      <c r="H81" s="82"/>
      <c r="I81" s="29">
        <f>H81*Tabelle134[[#This Row],[Sonderpreis       (EUR / Stk.)]]</f>
        <v>0</v>
      </c>
    </row>
    <row r="82" spans="1:9" x14ac:dyDescent="0.25">
      <c r="A82" s="61">
        <v>5547130</v>
      </c>
      <c r="B82" s="6" t="s">
        <v>54</v>
      </c>
      <c r="C82" s="7">
        <v>45</v>
      </c>
      <c r="D82" s="60"/>
      <c r="E82" s="7">
        <v>1</v>
      </c>
      <c r="F82" s="63">
        <v>30</v>
      </c>
      <c r="G82" s="12">
        <f t="shared" si="5"/>
        <v>24</v>
      </c>
      <c r="H82" s="82"/>
      <c r="I82" s="29">
        <f>H82*Tabelle134[[#This Row],[Sonderpreis       (EUR / Stk.)]]</f>
        <v>0</v>
      </c>
    </row>
    <row r="83" spans="1:9" x14ac:dyDescent="0.25">
      <c r="A83" s="64"/>
      <c r="B83" s="62"/>
      <c r="C83" s="65"/>
      <c r="D83" s="66"/>
      <c r="E83" s="65"/>
      <c r="F83" s="27"/>
      <c r="G83" s="12"/>
      <c r="H83" s="26"/>
      <c r="I83" s="29"/>
    </row>
    <row r="84" spans="1:9" x14ac:dyDescent="0.25">
      <c r="A84" s="61">
        <v>5541918</v>
      </c>
      <c r="B84" s="108" t="s">
        <v>55</v>
      </c>
      <c r="C84" s="7">
        <v>46</v>
      </c>
      <c r="D84" s="60"/>
      <c r="E84" s="7">
        <v>12</v>
      </c>
      <c r="F84" s="63">
        <v>6</v>
      </c>
      <c r="G84" s="12">
        <f t="shared" si="5"/>
        <v>4.8000000000000007</v>
      </c>
      <c r="H84" s="82"/>
      <c r="I84" s="29">
        <f>H84*Tabelle134[[#This Row],[Sonderpreis       (EUR / Stk.)]]</f>
        <v>0</v>
      </c>
    </row>
    <row r="85" spans="1:9" x14ac:dyDescent="0.25">
      <c r="A85" s="61">
        <v>5541919</v>
      </c>
      <c r="B85" s="108" t="s">
        <v>56</v>
      </c>
      <c r="C85" s="7">
        <v>46</v>
      </c>
      <c r="D85" s="60"/>
      <c r="E85" s="7">
        <v>12</v>
      </c>
      <c r="F85" s="63">
        <v>7</v>
      </c>
      <c r="G85" s="12">
        <f t="shared" si="5"/>
        <v>5.6000000000000005</v>
      </c>
      <c r="H85" s="82"/>
      <c r="I85" s="29">
        <f>H85*Tabelle134[[#This Row],[Sonderpreis       (EUR / Stk.)]]</f>
        <v>0</v>
      </c>
    </row>
    <row r="86" spans="1:9" x14ac:dyDescent="0.25">
      <c r="A86" s="61">
        <v>5540885</v>
      </c>
      <c r="B86" s="108" t="s">
        <v>57</v>
      </c>
      <c r="C86" s="7">
        <v>46</v>
      </c>
      <c r="D86" s="60"/>
      <c r="E86" s="7">
        <v>12</v>
      </c>
      <c r="F86" s="63">
        <v>8</v>
      </c>
      <c r="G86" s="12">
        <f t="shared" si="5"/>
        <v>6.4</v>
      </c>
      <c r="H86" s="82"/>
      <c r="I86" s="29">
        <f>H86*Tabelle134[[#This Row],[Sonderpreis       (EUR / Stk.)]]</f>
        <v>0</v>
      </c>
    </row>
    <row r="87" spans="1:9" x14ac:dyDescent="0.25">
      <c r="A87" s="61">
        <v>5560007</v>
      </c>
      <c r="B87" s="6" t="s">
        <v>58</v>
      </c>
      <c r="C87" s="7">
        <v>46</v>
      </c>
      <c r="D87" s="60"/>
      <c r="E87" s="7">
        <v>10</v>
      </c>
      <c r="F87" s="63">
        <v>8</v>
      </c>
      <c r="G87" s="12">
        <f t="shared" si="5"/>
        <v>6.4</v>
      </c>
      <c r="H87" s="82"/>
      <c r="I87" s="29">
        <f>H87*Tabelle134[[#This Row],[Sonderpreis       (EUR / Stk.)]]</f>
        <v>0</v>
      </c>
    </row>
    <row r="88" spans="1:9" x14ac:dyDescent="0.25">
      <c r="A88" s="61">
        <v>5542633</v>
      </c>
      <c r="B88" s="6" t="s">
        <v>59</v>
      </c>
      <c r="C88" s="7">
        <v>47</v>
      </c>
      <c r="D88" s="60"/>
      <c r="E88" s="7">
        <v>12</v>
      </c>
      <c r="F88" s="63">
        <v>6</v>
      </c>
      <c r="G88" s="12">
        <f t="shared" si="5"/>
        <v>4.8000000000000007</v>
      </c>
      <c r="H88" s="82"/>
      <c r="I88" s="29">
        <f>H88*Tabelle134[[#This Row],[Sonderpreis       (EUR / Stk.)]]</f>
        <v>0</v>
      </c>
    </row>
    <row r="89" spans="1:9" x14ac:dyDescent="0.25">
      <c r="A89" s="61">
        <v>5549824</v>
      </c>
      <c r="B89" s="6" t="s">
        <v>60</v>
      </c>
      <c r="C89" s="7">
        <v>47</v>
      </c>
      <c r="D89" s="60"/>
      <c r="E89" s="7">
        <v>12</v>
      </c>
      <c r="F89" s="63">
        <v>6</v>
      </c>
      <c r="G89" s="12">
        <f t="shared" si="5"/>
        <v>4.8000000000000007</v>
      </c>
      <c r="H89" s="82"/>
      <c r="I89" s="29">
        <f>H89*Tabelle134[[#This Row],[Sonderpreis       (EUR / Stk.)]]</f>
        <v>0</v>
      </c>
    </row>
    <row r="90" spans="1:9" x14ac:dyDescent="0.25">
      <c r="A90" s="61">
        <v>5543812</v>
      </c>
      <c r="B90" s="6" t="s">
        <v>61</v>
      </c>
      <c r="C90" s="7">
        <v>47</v>
      </c>
      <c r="D90" s="60"/>
      <c r="E90" s="7">
        <v>10</v>
      </c>
      <c r="F90" s="63">
        <v>5</v>
      </c>
      <c r="G90" s="12">
        <f t="shared" si="5"/>
        <v>4</v>
      </c>
      <c r="H90" s="82"/>
      <c r="I90" s="29">
        <f>H90*Tabelle134[[#This Row],[Sonderpreis       (EUR / Stk.)]]</f>
        <v>0</v>
      </c>
    </row>
    <row r="91" spans="1:9" x14ac:dyDescent="0.25">
      <c r="A91" s="61">
        <v>5541911</v>
      </c>
      <c r="B91" s="6" t="s">
        <v>62</v>
      </c>
      <c r="C91" s="7">
        <v>47</v>
      </c>
      <c r="D91" s="60"/>
      <c r="E91" s="7">
        <v>1</v>
      </c>
      <c r="F91" s="63">
        <v>200</v>
      </c>
      <c r="G91" s="12">
        <f t="shared" si="5"/>
        <v>160</v>
      </c>
      <c r="H91" s="82"/>
      <c r="I91" s="29">
        <f>H91*Tabelle134[[#This Row],[Sonderpreis       (EUR / Stk.)]]</f>
        <v>0</v>
      </c>
    </row>
    <row r="92" spans="1:9" x14ac:dyDescent="0.25">
      <c r="A92" s="61">
        <v>5560008</v>
      </c>
      <c r="B92" s="6" t="s">
        <v>63</v>
      </c>
      <c r="C92" s="7">
        <v>47</v>
      </c>
      <c r="D92" s="60"/>
      <c r="E92" s="7">
        <v>1</v>
      </c>
      <c r="F92" s="63">
        <v>38</v>
      </c>
      <c r="G92" s="12">
        <f t="shared" si="5"/>
        <v>30.400000000000002</v>
      </c>
      <c r="H92" s="82"/>
      <c r="I92" s="29">
        <f>H92*Tabelle134[[#This Row],[Sonderpreis       (EUR / Stk.)]]</f>
        <v>0</v>
      </c>
    </row>
    <row r="93" spans="1:9" x14ac:dyDescent="0.25">
      <c r="A93" s="61">
        <v>5541910</v>
      </c>
      <c r="B93" s="6" t="s">
        <v>64</v>
      </c>
      <c r="C93" s="7">
        <v>47</v>
      </c>
      <c r="D93" s="60"/>
      <c r="E93" s="7">
        <v>1</v>
      </c>
      <c r="F93" s="63">
        <v>25</v>
      </c>
      <c r="G93" s="12">
        <f>F93*(1+$D$16)</f>
        <v>20</v>
      </c>
      <c r="H93" s="82"/>
      <c r="I93" s="29">
        <f>H93*Tabelle134[[#This Row],[Sonderpreis       (EUR / Stk.)]]</f>
        <v>0</v>
      </c>
    </row>
    <row r="94" spans="1:9" x14ac:dyDescent="0.25">
      <c r="A94" s="16"/>
      <c r="B94" s="17" t="s">
        <v>65</v>
      </c>
      <c r="C94" s="18"/>
      <c r="D94" s="19"/>
      <c r="E94" s="18"/>
      <c r="F94" s="20"/>
      <c r="G94" s="21"/>
      <c r="H94" s="22"/>
      <c r="I94" s="23"/>
    </row>
    <row r="95" spans="1:9" x14ac:dyDescent="0.25">
      <c r="A95" s="61">
        <v>5560012</v>
      </c>
      <c r="B95" s="108" t="s">
        <v>66</v>
      </c>
      <c r="C95" s="7">
        <v>48</v>
      </c>
      <c r="D95" s="60"/>
      <c r="E95" s="7">
        <v>1</v>
      </c>
      <c r="F95" s="63">
        <v>60</v>
      </c>
      <c r="G95" s="12">
        <f>F95*(1+$D$16)</f>
        <v>48</v>
      </c>
      <c r="H95" s="82"/>
      <c r="I95" s="29">
        <f>H95*Tabelle134[[#This Row],[Sonderpreis       (EUR / Stk.)]]</f>
        <v>0</v>
      </c>
    </row>
    <row r="96" spans="1:9" x14ac:dyDescent="0.25">
      <c r="A96" s="61">
        <v>5560009</v>
      </c>
      <c r="B96" s="108" t="s">
        <v>67</v>
      </c>
      <c r="C96" s="7">
        <v>48</v>
      </c>
      <c r="D96" s="60"/>
      <c r="E96" s="7">
        <v>1</v>
      </c>
      <c r="F96" s="63">
        <v>40</v>
      </c>
      <c r="G96" s="12">
        <f t="shared" ref="G96:G105" si="6">F96*(1+$D$16)</f>
        <v>32</v>
      </c>
      <c r="H96" s="82"/>
      <c r="I96" s="29">
        <f>H96*Tabelle134[[#This Row],[Sonderpreis       (EUR / Stk.)]]</f>
        <v>0</v>
      </c>
    </row>
    <row r="97" spans="1:9" x14ac:dyDescent="0.25">
      <c r="A97" s="61">
        <v>5560010</v>
      </c>
      <c r="B97" s="108" t="s">
        <v>68</v>
      </c>
      <c r="C97" s="7">
        <v>48</v>
      </c>
      <c r="D97" s="60"/>
      <c r="E97" s="7">
        <v>1</v>
      </c>
      <c r="F97" s="63">
        <v>25</v>
      </c>
      <c r="G97" s="12">
        <f t="shared" si="6"/>
        <v>20</v>
      </c>
      <c r="H97" s="82"/>
      <c r="I97" s="29">
        <f>H97*Tabelle134[[#This Row],[Sonderpreis       (EUR / Stk.)]]</f>
        <v>0</v>
      </c>
    </row>
    <row r="98" spans="1:9" x14ac:dyDescent="0.25">
      <c r="A98" s="61">
        <v>5560011</v>
      </c>
      <c r="B98" s="108" t="s">
        <v>69</v>
      </c>
      <c r="C98" s="7">
        <v>48</v>
      </c>
      <c r="D98" s="60"/>
      <c r="E98" s="7">
        <v>1</v>
      </c>
      <c r="F98" s="63">
        <v>25</v>
      </c>
      <c r="G98" s="12">
        <f t="shared" si="6"/>
        <v>20</v>
      </c>
      <c r="H98" s="82"/>
      <c r="I98" s="29">
        <f>H98*Tabelle134[[#This Row],[Sonderpreis       (EUR / Stk.)]]</f>
        <v>0</v>
      </c>
    </row>
    <row r="99" spans="1:9" x14ac:dyDescent="0.25">
      <c r="A99" s="61">
        <v>5545218</v>
      </c>
      <c r="B99" s="6" t="s">
        <v>70</v>
      </c>
      <c r="C99" s="7">
        <v>48</v>
      </c>
      <c r="D99" s="60"/>
      <c r="E99" s="7">
        <v>1</v>
      </c>
      <c r="F99" s="63">
        <v>45</v>
      </c>
      <c r="G99" s="12">
        <f t="shared" si="6"/>
        <v>36</v>
      </c>
      <c r="H99" s="82"/>
      <c r="I99" s="29">
        <f>H99*Tabelle134[[#This Row],[Sonderpreis       (EUR / Stk.)]]</f>
        <v>0</v>
      </c>
    </row>
    <row r="100" spans="1:9" x14ac:dyDescent="0.25">
      <c r="A100" s="117">
        <v>5545241</v>
      </c>
      <c r="B100" s="108" t="s">
        <v>71</v>
      </c>
      <c r="C100" s="112">
        <v>49</v>
      </c>
      <c r="D100" s="118"/>
      <c r="E100" s="112">
        <v>1</v>
      </c>
      <c r="F100" s="114">
        <v>20</v>
      </c>
      <c r="G100" s="115">
        <f t="shared" si="6"/>
        <v>16</v>
      </c>
      <c r="H100" s="82"/>
      <c r="I100" s="116">
        <f>H100*Tabelle134[[#This Row],[Sonderpreis       (EUR / Stk.)]]</f>
        <v>0</v>
      </c>
    </row>
    <row r="101" spans="1:9" x14ac:dyDescent="0.25">
      <c r="A101" s="61">
        <v>5545243</v>
      </c>
      <c r="B101" s="108" t="s">
        <v>72</v>
      </c>
      <c r="C101" s="7">
        <v>49</v>
      </c>
      <c r="D101" s="60"/>
      <c r="E101" s="7">
        <v>1</v>
      </c>
      <c r="F101" s="63">
        <v>18</v>
      </c>
      <c r="G101" s="12">
        <f t="shared" si="6"/>
        <v>14.4</v>
      </c>
      <c r="H101" s="82"/>
      <c r="I101" s="29">
        <f>H101*Tabelle134[[#This Row],[Sonderpreis       (EUR / Stk.)]]</f>
        <v>0</v>
      </c>
    </row>
    <row r="102" spans="1:9" x14ac:dyDescent="0.25">
      <c r="A102" s="61">
        <v>5545245</v>
      </c>
      <c r="B102" s="108" t="s">
        <v>73</v>
      </c>
      <c r="C102" s="7">
        <v>49</v>
      </c>
      <c r="D102" s="60"/>
      <c r="E102" s="7">
        <v>1</v>
      </c>
      <c r="F102" s="63">
        <v>12</v>
      </c>
      <c r="G102" s="12">
        <f t="shared" si="6"/>
        <v>9.6000000000000014</v>
      </c>
      <c r="H102" s="82"/>
      <c r="I102" s="29">
        <f>H102*Tabelle134[[#This Row],[Sonderpreis       (EUR / Stk.)]]</f>
        <v>0</v>
      </c>
    </row>
    <row r="103" spans="1:9" x14ac:dyDescent="0.25">
      <c r="A103" s="61">
        <v>5545247</v>
      </c>
      <c r="B103" s="108" t="s">
        <v>74</v>
      </c>
      <c r="C103" s="7">
        <v>49</v>
      </c>
      <c r="D103" s="60"/>
      <c r="E103" s="7">
        <v>1</v>
      </c>
      <c r="F103" s="63">
        <v>12</v>
      </c>
      <c r="G103" s="12">
        <f t="shared" si="6"/>
        <v>9.6000000000000014</v>
      </c>
      <c r="H103" s="82"/>
      <c r="I103" s="29">
        <f>H103*Tabelle134[[#This Row],[Sonderpreis       (EUR / Stk.)]]</f>
        <v>0</v>
      </c>
    </row>
    <row r="104" spans="1:9" x14ac:dyDescent="0.25">
      <c r="A104" s="61">
        <v>5545249</v>
      </c>
      <c r="B104" s="108" t="s">
        <v>75</v>
      </c>
      <c r="C104" s="7">
        <v>49</v>
      </c>
      <c r="D104" s="60"/>
      <c r="E104" s="7">
        <v>1</v>
      </c>
      <c r="F104" s="63">
        <v>15</v>
      </c>
      <c r="G104" s="12">
        <f t="shared" si="6"/>
        <v>12</v>
      </c>
      <c r="H104" s="82"/>
      <c r="I104" s="29">
        <f>H104*Tabelle134[[#This Row],[Sonderpreis       (EUR / Stk.)]]</f>
        <v>0</v>
      </c>
    </row>
    <row r="105" spans="1:9" x14ac:dyDescent="0.25">
      <c r="A105" s="61">
        <v>5545251</v>
      </c>
      <c r="B105" s="108" t="s">
        <v>76</v>
      </c>
      <c r="C105" s="7">
        <v>49</v>
      </c>
      <c r="D105" s="60"/>
      <c r="E105" s="7">
        <v>1</v>
      </c>
      <c r="F105" s="63">
        <v>15</v>
      </c>
      <c r="G105" s="12">
        <f t="shared" si="6"/>
        <v>12</v>
      </c>
      <c r="H105" s="82"/>
      <c r="I105" s="29">
        <f>H105*Tabelle134[[#This Row],[Sonderpreis       (EUR / Stk.)]]</f>
        <v>0</v>
      </c>
    </row>
    <row r="106" spans="1:9" x14ac:dyDescent="0.25">
      <c r="A106" s="16"/>
      <c r="B106" s="17" t="s">
        <v>77</v>
      </c>
      <c r="C106" s="18"/>
      <c r="D106" s="19"/>
      <c r="E106" s="18"/>
      <c r="F106" s="20"/>
      <c r="G106" s="21"/>
      <c r="H106" s="22"/>
      <c r="I106" s="23"/>
    </row>
    <row r="107" spans="1:9" x14ac:dyDescent="0.25">
      <c r="A107" s="61">
        <v>5542523</v>
      </c>
      <c r="B107" s="108" t="s">
        <v>78</v>
      </c>
      <c r="C107" s="7">
        <v>50</v>
      </c>
      <c r="D107" s="60"/>
      <c r="E107" s="7">
        <v>1</v>
      </c>
      <c r="F107" s="63">
        <v>100</v>
      </c>
      <c r="G107" s="12">
        <f>F107*(1+$D$16)</f>
        <v>80</v>
      </c>
      <c r="H107" s="82"/>
      <c r="I107" s="29">
        <f>H107*Tabelle134[[#This Row],[Sonderpreis       (EUR / Stk.)]]</f>
        <v>0</v>
      </c>
    </row>
    <row r="108" spans="1:9" x14ac:dyDescent="0.25">
      <c r="A108" s="61">
        <v>5542525</v>
      </c>
      <c r="B108" s="108" t="s">
        <v>79</v>
      </c>
      <c r="C108" s="7">
        <v>50</v>
      </c>
      <c r="D108" s="60"/>
      <c r="E108" s="7">
        <v>1</v>
      </c>
      <c r="F108" s="63">
        <v>50</v>
      </c>
      <c r="G108" s="12">
        <f t="shared" ref="G108:G125" si="7">F108*(1+$D$16)</f>
        <v>40</v>
      </c>
      <c r="H108" s="82"/>
      <c r="I108" s="29">
        <f>H108*Tabelle134[[#This Row],[Sonderpreis       (EUR / Stk.)]]</f>
        <v>0</v>
      </c>
    </row>
    <row r="109" spans="1:9" x14ac:dyDescent="0.25">
      <c r="A109" s="61">
        <v>5542529</v>
      </c>
      <c r="B109" s="108" t="s">
        <v>80</v>
      </c>
      <c r="C109" s="7">
        <v>50</v>
      </c>
      <c r="D109" s="60"/>
      <c r="E109" s="7">
        <v>1</v>
      </c>
      <c r="F109" s="63">
        <v>50</v>
      </c>
      <c r="G109" s="12">
        <f t="shared" si="7"/>
        <v>40</v>
      </c>
      <c r="H109" s="82"/>
      <c r="I109" s="29">
        <f>H109*Tabelle134[[#This Row],[Sonderpreis       (EUR / Stk.)]]</f>
        <v>0</v>
      </c>
    </row>
    <row r="110" spans="1:9" x14ac:dyDescent="0.25">
      <c r="A110" s="61">
        <v>5542531</v>
      </c>
      <c r="B110" s="108" t="s">
        <v>81</v>
      </c>
      <c r="C110" s="7">
        <v>50</v>
      </c>
      <c r="D110" s="60"/>
      <c r="E110" s="7">
        <v>1</v>
      </c>
      <c r="F110" s="63">
        <v>50</v>
      </c>
      <c r="G110" s="12">
        <f t="shared" si="7"/>
        <v>40</v>
      </c>
      <c r="H110" s="82"/>
      <c r="I110" s="29">
        <f>H110*Tabelle134[[#This Row],[Sonderpreis       (EUR / Stk.)]]</f>
        <v>0</v>
      </c>
    </row>
    <row r="111" spans="1:9" x14ac:dyDescent="0.25">
      <c r="A111" s="61">
        <v>5542533</v>
      </c>
      <c r="B111" s="108" t="s">
        <v>82</v>
      </c>
      <c r="C111" s="7">
        <v>50</v>
      </c>
      <c r="D111" s="60"/>
      <c r="E111" s="7">
        <v>1</v>
      </c>
      <c r="F111" s="63">
        <v>50</v>
      </c>
      <c r="G111" s="12">
        <f t="shared" si="7"/>
        <v>40</v>
      </c>
      <c r="H111" s="82"/>
      <c r="I111" s="29">
        <f>H111*Tabelle134[[#This Row],[Sonderpreis       (EUR / Stk.)]]</f>
        <v>0</v>
      </c>
    </row>
    <row r="112" spans="1:9" x14ac:dyDescent="0.25">
      <c r="A112" s="61">
        <v>5542547</v>
      </c>
      <c r="B112" s="108" t="s">
        <v>83</v>
      </c>
      <c r="C112" s="7">
        <v>51</v>
      </c>
      <c r="D112" s="60"/>
      <c r="E112" s="7">
        <v>1</v>
      </c>
      <c r="F112" s="63">
        <v>60</v>
      </c>
      <c r="G112" s="12">
        <f t="shared" si="7"/>
        <v>48</v>
      </c>
      <c r="H112" s="82"/>
      <c r="I112" s="29">
        <f>H112*Tabelle134[[#This Row],[Sonderpreis       (EUR / Stk.)]]</f>
        <v>0</v>
      </c>
    </row>
    <row r="113" spans="1:9" x14ac:dyDescent="0.25">
      <c r="A113" s="61">
        <v>5542549</v>
      </c>
      <c r="B113" s="6" t="s">
        <v>84</v>
      </c>
      <c r="C113" s="7">
        <v>51</v>
      </c>
      <c r="D113" s="60"/>
      <c r="E113" s="7">
        <v>1</v>
      </c>
      <c r="F113" s="63">
        <v>70</v>
      </c>
      <c r="G113" s="12">
        <f t="shared" si="7"/>
        <v>56</v>
      </c>
      <c r="H113" s="82"/>
      <c r="I113" s="29">
        <f>H113*Tabelle134[[#This Row],[Sonderpreis       (EUR / Stk.)]]</f>
        <v>0</v>
      </c>
    </row>
    <row r="114" spans="1:9" x14ac:dyDescent="0.25">
      <c r="A114" s="61">
        <v>5542584</v>
      </c>
      <c r="B114" s="6" t="s">
        <v>85</v>
      </c>
      <c r="C114" s="7">
        <v>51</v>
      </c>
      <c r="D114" s="60"/>
      <c r="E114" s="7">
        <v>1</v>
      </c>
      <c r="F114" s="63">
        <v>70</v>
      </c>
      <c r="G114" s="12">
        <f t="shared" si="7"/>
        <v>56</v>
      </c>
      <c r="H114" s="82"/>
      <c r="I114" s="29">
        <f>H114*Tabelle134[[#This Row],[Sonderpreis       (EUR / Stk.)]]</f>
        <v>0</v>
      </c>
    </row>
    <row r="115" spans="1:9" x14ac:dyDescent="0.25">
      <c r="A115" s="64"/>
      <c r="B115" s="62"/>
      <c r="C115" s="65"/>
      <c r="D115" s="66"/>
      <c r="E115" s="65"/>
      <c r="F115" s="27"/>
      <c r="G115" s="12"/>
      <c r="H115" s="26"/>
      <c r="I115" s="29"/>
    </row>
    <row r="116" spans="1:9" x14ac:dyDescent="0.25">
      <c r="A116" s="61">
        <v>5560003</v>
      </c>
      <c r="B116" s="6" t="s">
        <v>86</v>
      </c>
      <c r="C116" s="7">
        <v>51</v>
      </c>
      <c r="D116" s="60"/>
      <c r="E116" s="7">
        <v>1</v>
      </c>
      <c r="F116" s="63">
        <v>12</v>
      </c>
      <c r="G116" s="12">
        <f t="shared" si="7"/>
        <v>9.6000000000000014</v>
      </c>
      <c r="H116" s="82"/>
      <c r="I116" s="29">
        <f>H116*Tabelle134[[#This Row],[Sonderpreis       (EUR / Stk.)]]</f>
        <v>0</v>
      </c>
    </row>
    <row r="117" spans="1:9" x14ac:dyDescent="0.25">
      <c r="A117" s="61">
        <v>5541005</v>
      </c>
      <c r="B117" s="108" t="s">
        <v>87</v>
      </c>
      <c r="C117" s="7">
        <v>52</v>
      </c>
      <c r="D117" s="60"/>
      <c r="E117" s="7">
        <v>1</v>
      </c>
      <c r="F117" s="63">
        <v>16</v>
      </c>
      <c r="G117" s="12">
        <f t="shared" si="7"/>
        <v>12.8</v>
      </c>
      <c r="H117" s="82"/>
      <c r="I117" s="29">
        <f>H117*Tabelle134[[#This Row],[Sonderpreis       (EUR / Stk.)]]</f>
        <v>0</v>
      </c>
    </row>
    <row r="118" spans="1:9" x14ac:dyDescent="0.25">
      <c r="A118" s="61">
        <v>5541004</v>
      </c>
      <c r="B118" s="6" t="s">
        <v>88</v>
      </c>
      <c r="C118" s="7">
        <v>52</v>
      </c>
      <c r="D118" s="60"/>
      <c r="E118" s="7">
        <v>1</v>
      </c>
      <c r="F118" s="63">
        <v>7</v>
      </c>
      <c r="G118" s="12">
        <f t="shared" si="7"/>
        <v>5.6000000000000005</v>
      </c>
      <c r="H118" s="82"/>
      <c r="I118" s="29">
        <f>H118*Tabelle134[[#This Row],[Sonderpreis       (EUR / Stk.)]]</f>
        <v>0</v>
      </c>
    </row>
    <row r="119" spans="1:9" x14ac:dyDescent="0.25">
      <c r="A119" s="61">
        <v>5542628</v>
      </c>
      <c r="B119" s="6" t="s">
        <v>89</v>
      </c>
      <c r="C119" s="7">
        <v>52</v>
      </c>
      <c r="D119" s="60"/>
      <c r="E119" s="7">
        <v>1</v>
      </c>
      <c r="F119" s="63">
        <v>7</v>
      </c>
      <c r="G119" s="12">
        <f t="shared" si="7"/>
        <v>5.6000000000000005</v>
      </c>
      <c r="H119" s="82"/>
      <c r="I119" s="29">
        <f>H119*Tabelle134[[#This Row],[Sonderpreis       (EUR / Stk.)]]</f>
        <v>0</v>
      </c>
    </row>
    <row r="120" spans="1:9" x14ac:dyDescent="0.25">
      <c r="A120" s="61">
        <v>5540928</v>
      </c>
      <c r="B120" s="6" t="s">
        <v>90</v>
      </c>
      <c r="C120" s="7">
        <v>52</v>
      </c>
      <c r="D120" s="60"/>
      <c r="E120" s="7">
        <v>1</v>
      </c>
      <c r="F120" s="63">
        <v>7</v>
      </c>
      <c r="G120" s="12">
        <f t="shared" si="7"/>
        <v>5.6000000000000005</v>
      </c>
      <c r="H120" s="82"/>
      <c r="I120" s="29">
        <f>H120*Tabelle134[[#This Row],[Sonderpreis       (EUR / Stk.)]]</f>
        <v>0</v>
      </c>
    </row>
    <row r="121" spans="1:9" x14ac:dyDescent="0.25">
      <c r="A121" s="61">
        <v>5540960</v>
      </c>
      <c r="B121" s="6" t="s">
        <v>91</v>
      </c>
      <c r="C121" s="7">
        <v>53</v>
      </c>
      <c r="D121" s="60"/>
      <c r="E121" s="7">
        <v>1</v>
      </c>
      <c r="F121" s="63">
        <v>80</v>
      </c>
      <c r="G121" s="12">
        <f t="shared" si="7"/>
        <v>64</v>
      </c>
      <c r="H121" s="82"/>
      <c r="I121" s="29">
        <f>H121*Tabelle134[[#This Row],[Sonderpreis       (EUR / Stk.)]]</f>
        <v>0</v>
      </c>
    </row>
    <row r="122" spans="1:9" x14ac:dyDescent="0.25">
      <c r="A122" s="61">
        <v>5540961</v>
      </c>
      <c r="B122" s="6" t="s">
        <v>92</v>
      </c>
      <c r="C122" s="7">
        <v>53</v>
      </c>
      <c r="D122" s="60"/>
      <c r="E122" s="7">
        <v>1</v>
      </c>
      <c r="F122" s="63">
        <v>50</v>
      </c>
      <c r="G122" s="12">
        <f t="shared" si="7"/>
        <v>40</v>
      </c>
      <c r="H122" s="82"/>
      <c r="I122" s="29">
        <f>H122*Tabelle134[[#This Row],[Sonderpreis       (EUR / Stk.)]]</f>
        <v>0</v>
      </c>
    </row>
    <row r="123" spans="1:9" x14ac:dyDescent="0.25">
      <c r="A123" s="61">
        <v>5540962</v>
      </c>
      <c r="B123" s="6" t="s">
        <v>93</v>
      </c>
      <c r="C123" s="7">
        <v>53</v>
      </c>
      <c r="D123" s="60"/>
      <c r="E123" s="7">
        <v>1</v>
      </c>
      <c r="F123" s="63">
        <v>50</v>
      </c>
      <c r="G123" s="12">
        <f t="shared" si="7"/>
        <v>40</v>
      </c>
      <c r="H123" s="82"/>
      <c r="I123" s="29">
        <f>H123*Tabelle134[[#This Row],[Sonderpreis       (EUR / Stk.)]]</f>
        <v>0</v>
      </c>
    </row>
    <row r="124" spans="1:9" x14ac:dyDescent="0.25">
      <c r="A124" s="61">
        <v>5540963</v>
      </c>
      <c r="B124" s="6" t="s">
        <v>94</v>
      </c>
      <c r="C124" s="7">
        <v>53</v>
      </c>
      <c r="D124" s="60"/>
      <c r="E124" s="7">
        <v>1</v>
      </c>
      <c r="F124" s="63">
        <v>50</v>
      </c>
      <c r="G124" s="12">
        <f t="shared" si="7"/>
        <v>40</v>
      </c>
      <c r="H124" s="82"/>
      <c r="I124" s="29">
        <f>H124*Tabelle134[[#This Row],[Sonderpreis       (EUR / Stk.)]]</f>
        <v>0</v>
      </c>
    </row>
    <row r="125" spans="1:9" x14ac:dyDescent="0.25">
      <c r="A125" s="61">
        <v>5540964</v>
      </c>
      <c r="B125" s="6" t="s">
        <v>95</v>
      </c>
      <c r="C125" s="7">
        <v>53</v>
      </c>
      <c r="D125" s="60"/>
      <c r="E125" s="7">
        <v>1</v>
      </c>
      <c r="F125" s="63">
        <v>140</v>
      </c>
      <c r="G125" s="12">
        <f t="shared" si="7"/>
        <v>112</v>
      </c>
      <c r="H125" s="82"/>
      <c r="I125" s="29">
        <f>H125*Tabelle134[[#This Row],[Sonderpreis       (EUR / Stk.)]]</f>
        <v>0</v>
      </c>
    </row>
    <row r="126" spans="1:9" x14ac:dyDescent="0.25">
      <c r="A126" s="16"/>
      <c r="B126" s="17" t="s">
        <v>96</v>
      </c>
      <c r="C126" s="18"/>
      <c r="D126" s="19"/>
      <c r="E126" s="18"/>
      <c r="F126" s="20"/>
      <c r="G126" s="21"/>
      <c r="H126" s="22"/>
      <c r="I126" s="23"/>
    </row>
    <row r="127" spans="1:9" x14ac:dyDescent="0.25">
      <c r="A127" s="61">
        <v>5560014</v>
      </c>
      <c r="B127" s="6" t="s">
        <v>97</v>
      </c>
      <c r="C127" s="7">
        <v>54</v>
      </c>
      <c r="D127" s="60"/>
      <c r="E127" s="7">
        <v>1</v>
      </c>
      <c r="F127" s="63">
        <v>25</v>
      </c>
      <c r="G127" s="12">
        <f>F127*(1+$D$16)</f>
        <v>20</v>
      </c>
      <c r="H127" s="82"/>
      <c r="I127" s="29">
        <f>H127*Tabelle134[[#This Row],[Sonderpreis       (EUR / Stk.)]]</f>
        <v>0</v>
      </c>
    </row>
    <row r="128" spans="1:9" x14ac:dyDescent="0.25">
      <c r="A128" s="61">
        <v>5560042</v>
      </c>
      <c r="B128" s="6" t="s">
        <v>98</v>
      </c>
      <c r="C128" s="7">
        <v>54</v>
      </c>
      <c r="D128" s="60"/>
      <c r="E128" s="7">
        <v>1</v>
      </c>
      <c r="F128" s="63">
        <v>75</v>
      </c>
      <c r="G128" s="12">
        <f t="shared" ref="G128:G188" si="8">F128*(1+$D$16)</f>
        <v>60</v>
      </c>
      <c r="H128" s="82"/>
      <c r="I128" s="29">
        <f>H128*Tabelle134[[#This Row],[Sonderpreis       (EUR / Stk.)]]</f>
        <v>0</v>
      </c>
    </row>
    <row r="129" spans="1:9" x14ac:dyDescent="0.25">
      <c r="A129" s="61">
        <v>5560043</v>
      </c>
      <c r="B129" s="6" t="s">
        <v>99</v>
      </c>
      <c r="C129" s="7">
        <v>54</v>
      </c>
      <c r="D129" s="60"/>
      <c r="E129" s="7">
        <v>1</v>
      </c>
      <c r="F129" s="63">
        <v>75</v>
      </c>
      <c r="G129" s="12">
        <f t="shared" si="8"/>
        <v>60</v>
      </c>
      <c r="H129" s="82"/>
      <c r="I129" s="29">
        <f>H129*Tabelle134[[#This Row],[Sonderpreis       (EUR / Stk.)]]</f>
        <v>0</v>
      </c>
    </row>
    <row r="130" spans="1:9" x14ac:dyDescent="0.25">
      <c r="A130" s="61">
        <v>5560044</v>
      </c>
      <c r="B130" s="6" t="s">
        <v>100</v>
      </c>
      <c r="C130" s="7">
        <v>54</v>
      </c>
      <c r="D130" s="60"/>
      <c r="E130" s="7">
        <v>1</v>
      </c>
      <c r="F130" s="63">
        <v>75</v>
      </c>
      <c r="G130" s="12">
        <f t="shared" si="8"/>
        <v>60</v>
      </c>
      <c r="H130" s="82"/>
      <c r="I130" s="29">
        <f>H130*Tabelle134[[#This Row],[Sonderpreis       (EUR / Stk.)]]</f>
        <v>0</v>
      </c>
    </row>
    <row r="131" spans="1:9" x14ac:dyDescent="0.25">
      <c r="A131" s="61">
        <v>5560046</v>
      </c>
      <c r="B131" s="6" t="s">
        <v>101</v>
      </c>
      <c r="C131" s="7">
        <v>54</v>
      </c>
      <c r="D131" s="60"/>
      <c r="E131" s="7">
        <v>1</v>
      </c>
      <c r="F131" s="63">
        <v>75</v>
      </c>
      <c r="G131" s="12">
        <f t="shared" si="8"/>
        <v>60</v>
      </c>
      <c r="H131" s="82"/>
      <c r="I131" s="29">
        <f>H131*Tabelle134[[#This Row],[Sonderpreis       (EUR / Stk.)]]</f>
        <v>0</v>
      </c>
    </row>
    <row r="132" spans="1:9" x14ac:dyDescent="0.25">
      <c r="A132" s="61">
        <v>5549848</v>
      </c>
      <c r="B132" s="108" t="s">
        <v>102</v>
      </c>
      <c r="C132" s="7">
        <v>55</v>
      </c>
      <c r="D132" s="67" t="s">
        <v>176</v>
      </c>
      <c r="E132" s="7">
        <v>1</v>
      </c>
      <c r="F132" s="63">
        <v>119</v>
      </c>
      <c r="G132" s="12">
        <f t="shared" si="8"/>
        <v>95.2</v>
      </c>
      <c r="H132" s="82"/>
      <c r="I132" s="29">
        <f>H132*Tabelle134[[#This Row],[Sonderpreis       (EUR / Stk.)]]</f>
        <v>0</v>
      </c>
    </row>
    <row r="133" spans="1:9" x14ac:dyDescent="0.25">
      <c r="A133" s="61">
        <v>5549870</v>
      </c>
      <c r="B133" s="108" t="s">
        <v>103</v>
      </c>
      <c r="C133" s="7">
        <v>55</v>
      </c>
      <c r="D133" s="60"/>
      <c r="E133" s="7">
        <v>1</v>
      </c>
      <c r="F133" s="63">
        <v>75</v>
      </c>
      <c r="G133" s="12">
        <f t="shared" si="8"/>
        <v>60</v>
      </c>
      <c r="H133" s="82"/>
      <c r="I133" s="29">
        <f>H133*Tabelle134[[#This Row],[Sonderpreis       (EUR / Stk.)]]</f>
        <v>0</v>
      </c>
    </row>
    <row r="134" spans="1:9" x14ac:dyDescent="0.25">
      <c r="A134" s="61">
        <v>5549832</v>
      </c>
      <c r="B134" s="6" t="s">
        <v>104</v>
      </c>
      <c r="C134" s="7">
        <v>55</v>
      </c>
      <c r="D134" s="60"/>
      <c r="E134" s="7">
        <v>1</v>
      </c>
      <c r="F134" s="63">
        <v>40</v>
      </c>
      <c r="G134" s="12">
        <f t="shared" si="8"/>
        <v>32</v>
      </c>
      <c r="H134" s="82"/>
      <c r="I134" s="29">
        <f>H134*Tabelle134[[#This Row],[Sonderpreis       (EUR / Stk.)]]</f>
        <v>0</v>
      </c>
    </row>
    <row r="135" spans="1:9" x14ac:dyDescent="0.25">
      <c r="A135" s="61">
        <v>5549846</v>
      </c>
      <c r="B135" s="6" t="s">
        <v>105</v>
      </c>
      <c r="C135" s="7">
        <v>55</v>
      </c>
      <c r="D135" s="60"/>
      <c r="E135" s="7">
        <v>1</v>
      </c>
      <c r="F135" s="63">
        <v>25</v>
      </c>
      <c r="G135" s="12">
        <f t="shared" si="8"/>
        <v>20</v>
      </c>
      <c r="H135" s="82"/>
      <c r="I135" s="29">
        <f>H135*Tabelle134[[#This Row],[Sonderpreis       (EUR / Stk.)]]</f>
        <v>0</v>
      </c>
    </row>
    <row r="136" spans="1:9" x14ac:dyDescent="0.25">
      <c r="A136" s="61">
        <v>5549847</v>
      </c>
      <c r="B136" s="108" t="s">
        <v>194</v>
      </c>
      <c r="C136" s="7">
        <v>55</v>
      </c>
      <c r="D136" s="60"/>
      <c r="E136" s="7">
        <v>1</v>
      </c>
      <c r="F136" s="63">
        <v>25</v>
      </c>
      <c r="G136" s="12">
        <f t="shared" si="8"/>
        <v>20</v>
      </c>
      <c r="H136" s="82"/>
      <c r="I136" s="29">
        <f>H136*Tabelle134[[#This Row],[Sonderpreis       (EUR / Stk.)]]</f>
        <v>0</v>
      </c>
    </row>
    <row r="137" spans="1:9" x14ac:dyDescent="0.25">
      <c r="A137" s="64"/>
      <c r="B137" s="62"/>
      <c r="C137" s="65"/>
      <c r="D137" s="66"/>
      <c r="E137" s="65"/>
      <c r="F137" s="27"/>
      <c r="G137" s="12"/>
      <c r="H137" s="26"/>
      <c r="I137" s="29"/>
    </row>
    <row r="138" spans="1:9" x14ac:dyDescent="0.25">
      <c r="A138" s="61">
        <v>5560041</v>
      </c>
      <c r="B138" s="6" t="s">
        <v>106</v>
      </c>
      <c r="C138" s="7">
        <v>56</v>
      </c>
      <c r="D138" s="60"/>
      <c r="E138" s="7">
        <v>1</v>
      </c>
      <c r="F138" s="63">
        <v>30</v>
      </c>
      <c r="G138" s="12">
        <f t="shared" si="8"/>
        <v>24</v>
      </c>
      <c r="H138" s="82"/>
      <c r="I138" s="29">
        <f>H138*Tabelle134[[#This Row],[Sonderpreis       (EUR / Stk.)]]</f>
        <v>0</v>
      </c>
    </row>
    <row r="139" spans="1:9" x14ac:dyDescent="0.25">
      <c r="A139" s="61">
        <v>5560040</v>
      </c>
      <c r="B139" s="108" t="s">
        <v>107</v>
      </c>
      <c r="C139" s="7">
        <v>56</v>
      </c>
      <c r="D139" s="60"/>
      <c r="E139" s="7">
        <v>1</v>
      </c>
      <c r="F139" s="63">
        <v>30</v>
      </c>
      <c r="G139" s="12">
        <f t="shared" si="8"/>
        <v>24</v>
      </c>
      <c r="H139" s="82"/>
      <c r="I139" s="29">
        <f>H139*Tabelle134[[#This Row],[Sonderpreis       (EUR / Stk.)]]</f>
        <v>0</v>
      </c>
    </row>
    <row r="140" spans="1:9" x14ac:dyDescent="0.25">
      <c r="A140" s="61">
        <v>5560039</v>
      </c>
      <c r="B140" s="108" t="s">
        <v>108</v>
      </c>
      <c r="C140" s="7">
        <v>56</v>
      </c>
      <c r="D140" s="60"/>
      <c r="E140" s="7">
        <v>1</v>
      </c>
      <c r="F140" s="63">
        <v>30</v>
      </c>
      <c r="G140" s="12">
        <f t="shared" si="8"/>
        <v>24</v>
      </c>
      <c r="H140" s="82"/>
      <c r="I140" s="29">
        <f>H140*Tabelle134[[#This Row],[Sonderpreis       (EUR / Stk.)]]</f>
        <v>0</v>
      </c>
    </row>
    <row r="141" spans="1:9" x14ac:dyDescent="0.25">
      <c r="A141" s="61">
        <v>5560038</v>
      </c>
      <c r="B141" s="6" t="s">
        <v>109</v>
      </c>
      <c r="C141" s="7">
        <v>56</v>
      </c>
      <c r="D141" s="60"/>
      <c r="E141" s="7">
        <v>1</v>
      </c>
      <c r="F141" s="63">
        <v>30</v>
      </c>
      <c r="G141" s="12">
        <f t="shared" si="8"/>
        <v>24</v>
      </c>
      <c r="H141" s="82"/>
      <c r="I141" s="29">
        <f>H141*Tabelle134[[#This Row],[Sonderpreis       (EUR / Stk.)]]</f>
        <v>0</v>
      </c>
    </row>
    <row r="142" spans="1:9" x14ac:dyDescent="0.25">
      <c r="A142" s="61">
        <v>5549823</v>
      </c>
      <c r="B142" s="6" t="s">
        <v>110</v>
      </c>
      <c r="C142" s="7">
        <v>56</v>
      </c>
      <c r="D142" s="60"/>
      <c r="E142" s="7">
        <v>1</v>
      </c>
      <c r="F142" s="63">
        <v>12</v>
      </c>
      <c r="G142" s="12">
        <f t="shared" si="8"/>
        <v>9.6000000000000014</v>
      </c>
      <c r="H142" s="82"/>
      <c r="I142" s="29">
        <f>H142*Tabelle134[[#This Row],[Sonderpreis       (EUR / Stk.)]]</f>
        <v>0</v>
      </c>
    </row>
    <row r="143" spans="1:9" x14ac:dyDescent="0.25">
      <c r="A143" s="61">
        <v>5549825</v>
      </c>
      <c r="B143" s="6" t="s">
        <v>111</v>
      </c>
      <c r="C143" s="7">
        <v>56</v>
      </c>
      <c r="D143" s="60"/>
      <c r="E143" s="7">
        <v>1</v>
      </c>
      <c r="F143" s="63">
        <v>15</v>
      </c>
      <c r="G143" s="12">
        <f t="shared" si="8"/>
        <v>12</v>
      </c>
      <c r="H143" s="82"/>
      <c r="I143" s="29">
        <f>H143*Tabelle134[[#This Row],[Sonderpreis       (EUR / Stk.)]]</f>
        <v>0</v>
      </c>
    </row>
    <row r="144" spans="1:9" x14ac:dyDescent="0.25">
      <c r="A144" s="64"/>
      <c r="B144" s="62"/>
      <c r="C144" s="65"/>
      <c r="D144" s="66"/>
      <c r="E144" s="65"/>
      <c r="F144" s="27"/>
      <c r="G144" s="12"/>
      <c r="H144" s="26"/>
      <c r="I144" s="29"/>
    </row>
    <row r="145" spans="1:9" x14ac:dyDescent="0.25">
      <c r="A145" s="61">
        <v>5549830</v>
      </c>
      <c r="B145" s="6" t="s">
        <v>112</v>
      </c>
      <c r="C145" s="7">
        <v>56</v>
      </c>
      <c r="D145" s="60"/>
      <c r="E145" s="7">
        <v>1</v>
      </c>
      <c r="F145" s="63">
        <v>60</v>
      </c>
      <c r="G145" s="12">
        <f t="shared" si="8"/>
        <v>48</v>
      </c>
      <c r="H145" s="82"/>
      <c r="I145" s="29">
        <f>H145*Tabelle134[[#This Row],[Sonderpreis       (EUR / Stk.)]]</f>
        <v>0</v>
      </c>
    </row>
    <row r="146" spans="1:9" x14ac:dyDescent="0.25">
      <c r="A146" s="61">
        <v>5549831</v>
      </c>
      <c r="B146" s="6" t="s">
        <v>113</v>
      </c>
      <c r="C146" s="7">
        <v>56</v>
      </c>
      <c r="D146" s="60"/>
      <c r="E146" s="7">
        <v>1</v>
      </c>
      <c r="F146" s="63">
        <v>40</v>
      </c>
      <c r="G146" s="12">
        <f t="shared" si="8"/>
        <v>32</v>
      </c>
      <c r="H146" s="82"/>
      <c r="I146" s="29">
        <f>H146*Tabelle134[[#This Row],[Sonderpreis       (EUR / Stk.)]]</f>
        <v>0</v>
      </c>
    </row>
    <row r="147" spans="1:9" x14ac:dyDescent="0.25">
      <c r="A147" s="61">
        <v>5549807</v>
      </c>
      <c r="B147" s="108" t="s">
        <v>114</v>
      </c>
      <c r="C147" s="7">
        <v>57</v>
      </c>
      <c r="D147" s="67" t="s">
        <v>176</v>
      </c>
      <c r="E147" s="7">
        <v>1</v>
      </c>
      <c r="F147" s="63">
        <v>500</v>
      </c>
      <c r="G147" s="12">
        <f t="shared" si="8"/>
        <v>400</v>
      </c>
      <c r="H147" s="82"/>
      <c r="I147" s="29">
        <f>H147*Tabelle134[[#This Row],[Sonderpreis       (EUR / Stk.)]]</f>
        <v>0</v>
      </c>
    </row>
    <row r="148" spans="1:9" x14ac:dyDescent="0.25">
      <c r="A148" s="61">
        <v>5560051</v>
      </c>
      <c r="B148" s="6" t="s">
        <v>115</v>
      </c>
      <c r="C148" s="7">
        <v>57</v>
      </c>
      <c r="D148" s="67" t="s">
        <v>176</v>
      </c>
      <c r="E148" s="7">
        <v>1</v>
      </c>
      <c r="F148" s="63">
        <v>80</v>
      </c>
      <c r="G148" s="12">
        <f t="shared" si="8"/>
        <v>64</v>
      </c>
      <c r="H148" s="82"/>
      <c r="I148" s="29">
        <f>H148*Tabelle134[[#This Row],[Sonderpreis       (EUR / Stk.)]]</f>
        <v>0</v>
      </c>
    </row>
    <row r="149" spans="1:9" x14ac:dyDescent="0.25">
      <c r="A149" s="61">
        <v>5560052</v>
      </c>
      <c r="B149" s="6" t="s">
        <v>116</v>
      </c>
      <c r="C149" s="7">
        <v>57</v>
      </c>
      <c r="D149" s="67" t="s">
        <v>176</v>
      </c>
      <c r="E149" s="7">
        <v>1</v>
      </c>
      <c r="F149" s="63">
        <v>80</v>
      </c>
      <c r="G149" s="12">
        <f t="shared" si="8"/>
        <v>64</v>
      </c>
      <c r="H149" s="82"/>
      <c r="I149" s="29">
        <f>H149*Tabelle134[[#This Row],[Sonderpreis       (EUR / Stk.)]]</f>
        <v>0</v>
      </c>
    </row>
    <row r="150" spans="1:9" x14ac:dyDescent="0.25">
      <c r="A150" s="61">
        <v>5560053</v>
      </c>
      <c r="B150" s="73" t="s">
        <v>117</v>
      </c>
      <c r="C150" s="7">
        <v>57</v>
      </c>
      <c r="D150" s="67" t="s">
        <v>176</v>
      </c>
      <c r="E150" s="7">
        <v>1</v>
      </c>
      <c r="F150" s="63">
        <v>80</v>
      </c>
      <c r="G150" s="12">
        <f t="shared" si="8"/>
        <v>64</v>
      </c>
      <c r="H150" s="82"/>
      <c r="I150" s="29">
        <f>H150*Tabelle134[[#This Row],[Sonderpreis       (EUR / Stk.)]]</f>
        <v>0</v>
      </c>
    </row>
    <row r="151" spans="1:9" x14ac:dyDescent="0.25">
      <c r="A151" s="61">
        <v>5560054</v>
      </c>
      <c r="B151" s="6" t="s">
        <v>118</v>
      </c>
      <c r="C151" s="7">
        <v>57</v>
      </c>
      <c r="D151" s="67" t="s">
        <v>176</v>
      </c>
      <c r="E151" s="7">
        <v>1</v>
      </c>
      <c r="F151" s="63">
        <v>80</v>
      </c>
      <c r="G151" s="12">
        <f t="shared" si="8"/>
        <v>64</v>
      </c>
      <c r="H151" s="82"/>
      <c r="I151" s="29">
        <f>H151*Tabelle134[[#This Row],[Sonderpreis       (EUR / Stk.)]]</f>
        <v>0</v>
      </c>
    </row>
    <row r="152" spans="1:9" x14ac:dyDescent="0.25">
      <c r="A152" s="61">
        <v>5549834</v>
      </c>
      <c r="B152" s="6" t="s">
        <v>119</v>
      </c>
      <c r="C152" s="7">
        <v>58</v>
      </c>
      <c r="D152" s="60"/>
      <c r="E152" s="7">
        <v>1</v>
      </c>
      <c r="F152" s="63">
        <v>30</v>
      </c>
      <c r="G152" s="12">
        <f t="shared" si="8"/>
        <v>24</v>
      </c>
      <c r="H152" s="82"/>
      <c r="I152" s="29">
        <f>H152*Tabelle134[[#This Row],[Sonderpreis       (EUR / Stk.)]]</f>
        <v>0</v>
      </c>
    </row>
    <row r="153" spans="1:9" x14ac:dyDescent="0.25">
      <c r="A153" s="61">
        <v>5549833</v>
      </c>
      <c r="B153" s="6" t="s">
        <v>120</v>
      </c>
      <c r="C153" s="7">
        <v>58</v>
      </c>
      <c r="D153" s="60"/>
      <c r="E153" s="7">
        <v>1</v>
      </c>
      <c r="F153" s="63">
        <v>40</v>
      </c>
      <c r="G153" s="12">
        <f t="shared" si="8"/>
        <v>32</v>
      </c>
      <c r="H153" s="82"/>
      <c r="I153" s="29">
        <f>H153*Tabelle134[[#This Row],[Sonderpreis       (EUR / Stk.)]]</f>
        <v>0</v>
      </c>
    </row>
    <row r="154" spans="1:9" x14ac:dyDescent="0.25">
      <c r="A154" s="61">
        <v>5549864</v>
      </c>
      <c r="B154" s="6" t="s">
        <v>121</v>
      </c>
      <c r="C154" s="7">
        <v>58</v>
      </c>
      <c r="D154" s="60"/>
      <c r="E154" s="7">
        <v>1</v>
      </c>
      <c r="F154" s="63">
        <v>15</v>
      </c>
      <c r="G154" s="12">
        <f t="shared" si="8"/>
        <v>12</v>
      </c>
      <c r="H154" s="82"/>
      <c r="I154" s="29">
        <f>H154*Tabelle134[[#This Row],[Sonderpreis       (EUR / Stk.)]]</f>
        <v>0</v>
      </c>
    </row>
    <row r="155" spans="1:9" x14ac:dyDescent="0.25">
      <c r="A155" s="61">
        <v>5549874</v>
      </c>
      <c r="B155" s="6" t="s">
        <v>122</v>
      </c>
      <c r="C155" s="7">
        <v>58</v>
      </c>
      <c r="D155" s="60"/>
      <c r="E155" s="7">
        <v>1</v>
      </c>
      <c r="F155" s="63">
        <v>8</v>
      </c>
      <c r="G155" s="12">
        <f t="shared" si="8"/>
        <v>6.4</v>
      </c>
      <c r="H155" s="82"/>
      <c r="I155" s="29">
        <f>H155*Tabelle134[[#This Row],[Sonderpreis       (EUR / Stk.)]]</f>
        <v>0</v>
      </c>
    </row>
    <row r="156" spans="1:9" x14ac:dyDescent="0.25">
      <c r="A156" s="61">
        <v>5549828</v>
      </c>
      <c r="B156" s="6" t="s">
        <v>123</v>
      </c>
      <c r="C156" s="7">
        <v>59</v>
      </c>
      <c r="D156" s="60"/>
      <c r="E156" s="7">
        <v>1</v>
      </c>
      <c r="F156" s="63">
        <v>18</v>
      </c>
      <c r="G156" s="12">
        <f t="shared" si="8"/>
        <v>14.4</v>
      </c>
      <c r="H156" s="82"/>
      <c r="I156" s="29">
        <f>H156*Tabelle134[[#This Row],[Sonderpreis       (EUR / Stk.)]]</f>
        <v>0</v>
      </c>
    </row>
    <row r="157" spans="1:9" x14ac:dyDescent="0.25">
      <c r="A157" s="61">
        <v>5549829</v>
      </c>
      <c r="B157" s="6" t="s">
        <v>124</v>
      </c>
      <c r="C157" s="7">
        <v>59</v>
      </c>
      <c r="D157" s="60"/>
      <c r="E157" s="7">
        <v>1</v>
      </c>
      <c r="F157" s="63">
        <v>30</v>
      </c>
      <c r="G157" s="12">
        <f t="shared" si="8"/>
        <v>24</v>
      </c>
      <c r="H157" s="82"/>
      <c r="I157" s="29">
        <f>H157*Tabelle134[[#This Row],[Sonderpreis       (EUR / Stk.)]]</f>
        <v>0</v>
      </c>
    </row>
    <row r="158" spans="1:9" x14ac:dyDescent="0.25">
      <c r="A158" s="61">
        <v>5549872</v>
      </c>
      <c r="B158" s="6" t="s">
        <v>125</v>
      </c>
      <c r="C158" s="7">
        <v>59</v>
      </c>
      <c r="D158" s="60"/>
      <c r="E158" s="7">
        <v>1</v>
      </c>
      <c r="F158" s="63">
        <v>12</v>
      </c>
      <c r="G158" s="12">
        <f t="shared" si="8"/>
        <v>9.6000000000000014</v>
      </c>
      <c r="H158" s="82"/>
      <c r="I158" s="29">
        <f>H158*Tabelle134[[#This Row],[Sonderpreis       (EUR / Stk.)]]</f>
        <v>0</v>
      </c>
    </row>
    <row r="159" spans="1:9" x14ac:dyDescent="0.25">
      <c r="A159" s="61">
        <v>5549814</v>
      </c>
      <c r="B159" s="6" t="s">
        <v>126</v>
      </c>
      <c r="C159" s="7">
        <v>59</v>
      </c>
      <c r="D159" s="60"/>
      <c r="E159" s="7">
        <v>1</v>
      </c>
      <c r="F159" s="63">
        <v>18</v>
      </c>
      <c r="G159" s="12">
        <f t="shared" si="8"/>
        <v>14.4</v>
      </c>
      <c r="H159" s="82"/>
      <c r="I159" s="29">
        <f>H159*Tabelle134[[#This Row],[Sonderpreis       (EUR / Stk.)]]</f>
        <v>0</v>
      </c>
    </row>
    <row r="160" spans="1:9" x14ac:dyDescent="0.25">
      <c r="A160" s="61">
        <v>5549813</v>
      </c>
      <c r="B160" s="6" t="s">
        <v>127</v>
      </c>
      <c r="C160" s="7">
        <v>59</v>
      </c>
      <c r="D160" s="60"/>
      <c r="E160" s="7">
        <v>1</v>
      </c>
      <c r="F160" s="63">
        <v>18</v>
      </c>
      <c r="G160" s="12">
        <f t="shared" si="8"/>
        <v>14.4</v>
      </c>
      <c r="H160" s="82"/>
      <c r="I160" s="29">
        <f>H160*Tabelle134[[#This Row],[Sonderpreis       (EUR / Stk.)]]</f>
        <v>0</v>
      </c>
    </row>
    <row r="161" spans="1:9" x14ac:dyDescent="0.25">
      <c r="A161" s="64"/>
      <c r="B161" s="62"/>
      <c r="C161" s="65"/>
      <c r="D161" s="66"/>
      <c r="E161" s="65"/>
      <c r="F161" s="27"/>
      <c r="G161" s="12"/>
      <c r="H161" s="26"/>
      <c r="I161" s="29"/>
    </row>
    <row r="162" spans="1:9" x14ac:dyDescent="0.25">
      <c r="A162" s="61">
        <v>5540483</v>
      </c>
      <c r="B162" s="108" t="s">
        <v>128</v>
      </c>
      <c r="C162" s="7">
        <v>60</v>
      </c>
      <c r="D162" s="60"/>
      <c r="E162" s="7">
        <v>1</v>
      </c>
      <c r="F162" s="63">
        <v>16</v>
      </c>
      <c r="G162" s="12">
        <f t="shared" si="8"/>
        <v>12.8</v>
      </c>
      <c r="H162" s="82"/>
      <c r="I162" s="29">
        <f>H162*Tabelle134[[#This Row],[Sonderpreis       (EUR / Stk.)]]</f>
        <v>0</v>
      </c>
    </row>
    <row r="163" spans="1:9" x14ac:dyDescent="0.25">
      <c r="A163" s="61">
        <v>5540481</v>
      </c>
      <c r="B163" s="108" t="s">
        <v>129</v>
      </c>
      <c r="C163" s="7">
        <v>60</v>
      </c>
      <c r="D163" s="60"/>
      <c r="E163" s="7">
        <v>1</v>
      </c>
      <c r="F163" s="63">
        <v>16</v>
      </c>
      <c r="G163" s="12">
        <f t="shared" si="8"/>
        <v>12.8</v>
      </c>
      <c r="H163" s="82"/>
      <c r="I163" s="29">
        <f>H163*Tabelle134[[#This Row],[Sonderpreis       (EUR / Stk.)]]</f>
        <v>0</v>
      </c>
    </row>
    <row r="164" spans="1:9" x14ac:dyDescent="0.25">
      <c r="A164" s="61">
        <v>5560019</v>
      </c>
      <c r="B164" s="108" t="s">
        <v>130</v>
      </c>
      <c r="C164" s="7">
        <v>61</v>
      </c>
      <c r="D164" s="60"/>
      <c r="E164" s="7">
        <v>1</v>
      </c>
      <c r="F164" s="63">
        <v>12</v>
      </c>
      <c r="G164" s="12">
        <f t="shared" si="8"/>
        <v>9.6000000000000014</v>
      </c>
      <c r="H164" s="82"/>
      <c r="I164" s="29">
        <f>H164*Tabelle134[[#This Row],[Sonderpreis       (EUR / Stk.)]]</f>
        <v>0</v>
      </c>
    </row>
    <row r="165" spans="1:9" x14ac:dyDescent="0.25">
      <c r="A165" s="61">
        <v>5546797</v>
      </c>
      <c r="B165" s="6" t="s">
        <v>131</v>
      </c>
      <c r="C165" s="7">
        <v>61</v>
      </c>
      <c r="D165" s="60"/>
      <c r="E165" s="7">
        <v>1</v>
      </c>
      <c r="F165" s="63">
        <v>23</v>
      </c>
      <c r="G165" s="12">
        <f t="shared" si="8"/>
        <v>18.400000000000002</v>
      </c>
      <c r="H165" s="82"/>
      <c r="I165" s="29">
        <f>H165*Tabelle134[[#This Row],[Sonderpreis       (EUR / Stk.)]]</f>
        <v>0</v>
      </c>
    </row>
    <row r="166" spans="1:9" x14ac:dyDescent="0.25">
      <c r="A166" s="64"/>
      <c r="B166" s="62"/>
      <c r="C166" s="65"/>
      <c r="D166" s="66"/>
      <c r="E166" s="65"/>
      <c r="F166" s="27"/>
      <c r="G166" s="12"/>
      <c r="H166" s="26"/>
      <c r="I166" s="29"/>
    </row>
    <row r="167" spans="1:9" x14ac:dyDescent="0.25">
      <c r="A167" s="61">
        <v>5560021</v>
      </c>
      <c r="B167" s="6" t="s">
        <v>132</v>
      </c>
      <c r="C167" s="7">
        <v>61</v>
      </c>
      <c r="D167" s="60"/>
      <c r="E167" s="7">
        <v>1</v>
      </c>
      <c r="F167" s="63">
        <v>35</v>
      </c>
      <c r="G167" s="12">
        <f t="shared" si="8"/>
        <v>28</v>
      </c>
      <c r="H167" s="82"/>
      <c r="I167" s="29">
        <f>H167*Tabelle134[[#This Row],[Sonderpreis       (EUR / Stk.)]]</f>
        <v>0</v>
      </c>
    </row>
    <row r="168" spans="1:9" x14ac:dyDescent="0.25">
      <c r="A168" s="61">
        <v>5560022</v>
      </c>
      <c r="B168" s="108" t="s">
        <v>133</v>
      </c>
      <c r="C168" s="7">
        <v>61</v>
      </c>
      <c r="D168" s="60"/>
      <c r="E168" s="7">
        <v>1</v>
      </c>
      <c r="F168" s="63">
        <v>35</v>
      </c>
      <c r="G168" s="12">
        <f t="shared" si="8"/>
        <v>28</v>
      </c>
      <c r="H168" s="82"/>
      <c r="I168" s="29">
        <f>H168*Tabelle134[[#This Row],[Sonderpreis       (EUR / Stk.)]]</f>
        <v>0</v>
      </c>
    </row>
    <row r="169" spans="1:9" x14ac:dyDescent="0.25">
      <c r="A169" s="61">
        <v>5560020</v>
      </c>
      <c r="B169" s="6" t="s">
        <v>134</v>
      </c>
      <c r="C169" s="7">
        <v>61</v>
      </c>
      <c r="D169" s="60"/>
      <c r="E169" s="7">
        <v>1</v>
      </c>
      <c r="F169" s="63">
        <v>35</v>
      </c>
      <c r="G169" s="12">
        <f t="shared" si="8"/>
        <v>28</v>
      </c>
      <c r="H169" s="82"/>
      <c r="I169" s="29">
        <f>H169*Tabelle134[[#This Row],[Sonderpreis       (EUR / Stk.)]]</f>
        <v>0</v>
      </c>
    </row>
    <row r="170" spans="1:9" x14ac:dyDescent="0.25">
      <c r="A170" s="61">
        <v>5560050</v>
      </c>
      <c r="B170" s="6" t="s">
        <v>135</v>
      </c>
      <c r="C170" s="7">
        <v>62</v>
      </c>
      <c r="D170" s="60"/>
      <c r="E170" s="7">
        <v>1</v>
      </c>
      <c r="F170" s="63">
        <v>40</v>
      </c>
      <c r="G170" s="12">
        <f t="shared" si="8"/>
        <v>32</v>
      </c>
      <c r="H170" s="82"/>
      <c r="I170" s="29">
        <f>H170*Tabelle134[[#This Row],[Sonderpreis       (EUR / Stk.)]]</f>
        <v>0</v>
      </c>
    </row>
    <row r="171" spans="1:9" x14ac:dyDescent="0.25">
      <c r="A171" s="61">
        <v>5560028</v>
      </c>
      <c r="B171" s="107" t="s">
        <v>136</v>
      </c>
      <c r="C171" s="7">
        <v>62</v>
      </c>
      <c r="D171" s="60"/>
      <c r="E171" s="7">
        <v>1</v>
      </c>
      <c r="F171" s="63">
        <v>8</v>
      </c>
      <c r="G171" s="12">
        <f t="shared" si="8"/>
        <v>6.4</v>
      </c>
      <c r="H171" s="82"/>
      <c r="I171" s="29">
        <f>H171*Tabelle134[[#This Row],[Sonderpreis       (EUR / Stk.)]]</f>
        <v>0</v>
      </c>
    </row>
    <row r="172" spans="1:9" x14ac:dyDescent="0.25">
      <c r="A172" s="61">
        <v>5560026</v>
      </c>
      <c r="B172" s="108" t="s">
        <v>137</v>
      </c>
      <c r="C172" s="7">
        <v>62</v>
      </c>
      <c r="D172" s="60"/>
      <c r="E172" s="7">
        <v>1</v>
      </c>
      <c r="F172" s="63">
        <v>8</v>
      </c>
      <c r="G172" s="12">
        <f t="shared" si="8"/>
        <v>6.4</v>
      </c>
      <c r="H172" s="82"/>
      <c r="I172" s="29">
        <f>H172*Tabelle134[[#This Row],[Sonderpreis       (EUR / Stk.)]]</f>
        <v>0</v>
      </c>
    </row>
    <row r="173" spans="1:9" x14ac:dyDescent="0.25">
      <c r="A173" s="16"/>
      <c r="B173" s="17" t="s">
        <v>138</v>
      </c>
      <c r="C173" s="18"/>
      <c r="D173" s="19"/>
      <c r="E173" s="18"/>
      <c r="F173" s="20"/>
      <c r="G173" s="21"/>
      <c r="H173" s="22"/>
      <c r="I173" s="23"/>
    </row>
    <row r="174" spans="1:9" x14ac:dyDescent="0.25">
      <c r="A174" s="61">
        <v>5549883</v>
      </c>
      <c r="B174" s="6" t="s">
        <v>139</v>
      </c>
      <c r="C174" s="7">
        <v>63</v>
      </c>
      <c r="D174" s="60"/>
      <c r="E174" s="7">
        <v>1</v>
      </c>
      <c r="F174" s="63">
        <v>450</v>
      </c>
      <c r="G174" s="12">
        <f t="shared" si="8"/>
        <v>360</v>
      </c>
      <c r="H174" s="82"/>
      <c r="I174" s="29">
        <f>H174*Tabelle134[[#This Row],[Sonderpreis       (EUR / Stk.)]]</f>
        <v>0</v>
      </c>
    </row>
    <row r="175" spans="1:9" x14ac:dyDescent="0.25">
      <c r="A175" s="61">
        <v>5560029</v>
      </c>
      <c r="B175" s="6" t="s">
        <v>140</v>
      </c>
      <c r="C175" s="7">
        <v>63</v>
      </c>
      <c r="D175" s="60"/>
      <c r="E175" s="7">
        <v>1</v>
      </c>
      <c r="F175" s="63">
        <v>230</v>
      </c>
      <c r="G175" s="12">
        <f t="shared" si="8"/>
        <v>184</v>
      </c>
      <c r="H175" s="82"/>
      <c r="I175" s="29">
        <f>H175*Tabelle134[[#This Row],[Sonderpreis       (EUR / Stk.)]]</f>
        <v>0</v>
      </c>
    </row>
    <row r="176" spans="1:9" x14ac:dyDescent="0.25">
      <c r="A176" s="61">
        <v>5549884</v>
      </c>
      <c r="B176" s="6" t="s">
        <v>141</v>
      </c>
      <c r="C176" s="7">
        <v>63</v>
      </c>
      <c r="D176" s="60"/>
      <c r="E176" s="7">
        <v>1</v>
      </c>
      <c r="F176" s="63">
        <v>150</v>
      </c>
      <c r="G176" s="12">
        <f t="shared" si="8"/>
        <v>120</v>
      </c>
      <c r="H176" s="82"/>
      <c r="I176" s="29">
        <f>H176*Tabelle134[[#This Row],[Sonderpreis       (EUR / Stk.)]]</f>
        <v>0</v>
      </c>
    </row>
    <row r="177" spans="1:9" x14ac:dyDescent="0.25">
      <c r="A177" s="61">
        <v>5549869</v>
      </c>
      <c r="B177" s="6" t="s">
        <v>142</v>
      </c>
      <c r="C177" s="7">
        <v>63</v>
      </c>
      <c r="D177" s="60"/>
      <c r="E177" s="7">
        <v>1</v>
      </c>
      <c r="F177" s="63">
        <v>120</v>
      </c>
      <c r="G177" s="12">
        <f t="shared" si="8"/>
        <v>96</v>
      </c>
      <c r="H177" s="82"/>
      <c r="I177" s="29">
        <f>H177*Tabelle134[[#This Row],[Sonderpreis       (EUR / Stk.)]]</f>
        <v>0</v>
      </c>
    </row>
    <row r="178" spans="1:9" x14ac:dyDescent="0.25">
      <c r="A178" s="61">
        <v>5549885</v>
      </c>
      <c r="B178" s="6" t="s">
        <v>143</v>
      </c>
      <c r="C178" s="7">
        <v>64</v>
      </c>
      <c r="D178" s="60"/>
      <c r="E178" s="7">
        <v>1</v>
      </c>
      <c r="F178" s="63">
        <v>150</v>
      </c>
      <c r="G178" s="12">
        <f t="shared" si="8"/>
        <v>120</v>
      </c>
      <c r="H178" s="82"/>
      <c r="I178" s="29">
        <f>H178*Tabelle134[[#This Row],[Sonderpreis       (EUR / Stk.)]]</f>
        <v>0</v>
      </c>
    </row>
    <row r="179" spans="1:9" x14ac:dyDescent="0.25">
      <c r="A179" s="61">
        <v>5560030</v>
      </c>
      <c r="B179" s="6" t="s">
        <v>144</v>
      </c>
      <c r="C179" s="7">
        <v>64</v>
      </c>
      <c r="D179" s="60"/>
      <c r="E179" s="7">
        <v>1</v>
      </c>
      <c r="F179" s="63">
        <v>55</v>
      </c>
      <c r="G179" s="12">
        <f t="shared" si="8"/>
        <v>44</v>
      </c>
      <c r="H179" s="82"/>
      <c r="I179" s="29">
        <f>H179*Tabelle134[[#This Row],[Sonderpreis       (EUR / Stk.)]]</f>
        <v>0</v>
      </c>
    </row>
    <row r="180" spans="1:9" x14ac:dyDescent="0.25">
      <c r="A180" s="61">
        <v>5549865</v>
      </c>
      <c r="B180" s="6" t="s">
        <v>145</v>
      </c>
      <c r="C180" s="7">
        <v>64</v>
      </c>
      <c r="D180" s="60"/>
      <c r="E180" s="7">
        <v>1</v>
      </c>
      <c r="F180" s="63">
        <v>220</v>
      </c>
      <c r="G180" s="12">
        <f t="shared" si="8"/>
        <v>176</v>
      </c>
      <c r="H180" s="82"/>
      <c r="I180" s="29">
        <f>H180*Tabelle134[[#This Row],[Sonderpreis       (EUR / Stk.)]]</f>
        <v>0</v>
      </c>
    </row>
    <row r="181" spans="1:9" x14ac:dyDescent="0.25">
      <c r="A181" s="61">
        <v>5549866</v>
      </c>
      <c r="B181" s="6" t="s">
        <v>146</v>
      </c>
      <c r="C181" s="7">
        <v>65</v>
      </c>
      <c r="D181" s="60"/>
      <c r="E181" s="7">
        <v>1</v>
      </c>
      <c r="F181" s="63">
        <v>25</v>
      </c>
      <c r="G181" s="12">
        <f t="shared" si="8"/>
        <v>20</v>
      </c>
      <c r="H181" s="82"/>
      <c r="I181" s="29">
        <f>H181*Tabelle134[[#This Row],[Sonderpreis       (EUR / Stk.)]]</f>
        <v>0</v>
      </c>
    </row>
    <row r="182" spans="1:9" x14ac:dyDescent="0.25">
      <c r="A182" s="61">
        <v>5549867</v>
      </c>
      <c r="B182" s="6" t="s">
        <v>147</v>
      </c>
      <c r="C182" s="7">
        <v>65</v>
      </c>
      <c r="D182" s="60"/>
      <c r="E182" s="7">
        <v>1</v>
      </c>
      <c r="F182" s="63">
        <v>80</v>
      </c>
      <c r="G182" s="12">
        <f t="shared" si="8"/>
        <v>64</v>
      </c>
      <c r="H182" s="82"/>
      <c r="I182" s="29">
        <f>H182*Tabelle134[[#This Row],[Sonderpreis       (EUR / Stk.)]]</f>
        <v>0</v>
      </c>
    </row>
    <row r="183" spans="1:9" x14ac:dyDescent="0.25">
      <c r="A183" s="61">
        <v>5549889</v>
      </c>
      <c r="B183" s="6" t="s">
        <v>148</v>
      </c>
      <c r="C183" s="7">
        <v>65</v>
      </c>
      <c r="D183" s="60"/>
      <c r="E183" s="7">
        <v>1</v>
      </c>
      <c r="F183" s="63">
        <v>150</v>
      </c>
      <c r="G183" s="12">
        <f t="shared" si="8"/>
        <v>120</v>
      </c>
      <c r="H183" s="82"/>
      <c r="I183" s="29">
        <f>H183*Tabelle134[[#This Row],[Sonderpreis       (EUR / Stk.)]]</f>
        <v>0</v>
      </c>
    </row>
    <row r="184" spans="1:9" x14ac:dyDescent="0.25">
      <c r="A184" s="61">
        <v>5549890</v>
      </c>
      <c r="B184" s="6" t="s">
        <v>149</v>
      </c>
      <c r="C184" s="7">
        <v>65</v>
      </c>
      <c r="D184" s="60"/>
      <c r="E184" s="7">
        <v>1</v>
      </c>
      <c r="F184" s="63">
        <v>100</v>
      </c>
      <c r="G184" s="12">
        <f t="shared" si="8"/>
        <v>80</v>
      </c>
      <c r="H184" s="82"/>
      <c r="I184" s="29">
        <f>H184*Tabelle134[[#This Row],[Sonderpreis       (EUR / Stk.)]]</f>
        <v>0</v>
      </c>
    </row>
    <row r="185" spans="1:9" x14ac:dyDescent="0.25">
      <c r="A185" s="64"/>
      <c r="B185" s="62"/>
      <c r="C185" s="65"/>
      <c r="D185" s="66"/>
      <c r="E185" s="65"/>
      <c r="F185" s="27"/>
      <c r="G185" s="12"/>
      <c r="H185" s="26"/>
      <c r="I185" s="29"/>
    </row>
    <row r="186" spans="1:9" x14ac:dyDescent="0.25">
      <c r="A186" s="111">
        <v>5544274</v>
      </c>
      <c r="B186" s="108" t="s">
        <v>195</v>
      </c>
      <c r="C186" s="112">
        <v>66</v>
      </c>
      <c r="D186" s="113" t="s">
        <v>176</v>
      </c>
      <c r="E186" s="112">
        <v>1</v>
      </c>
      <c r="F186" s="114">
        <v>130</v>
      </c>
      <c r="G186" s="115">
        <f t="shared" si="8"/>
        <v>104</v>
      </c>
      <c r="H186" s="82"/>
      <c r="I186" s="116">
        <f>H186*Tabelle134[[#This Row],[Sonderpreis       (EUR / Stk.)]]</f>
        <v>0</v>
      </c>
    </row>
    <row r="187" spans="1:9" x14ac:dyDescent="0.25">
      <c r="A187" s="61">
        <v>5544272</v>
      </c>
      <c r="B187" s="6" t="s">
        <v>150</v>
      </c>
      <c r="C187" s="7">
        <v>66</v>
      </c>
      <c r="D187" s="60"/>
      <c r="E187" s="7">
        <v>1</v>
      </c>
      <c r="F187" s="63">
        <v>100</v>
      </c>
      <c r="G187" s="12">
        <f t="shared" si="8"/>
        <v>80</v>
      </c>
      <c r="H187" s="82"/>
      <c r="I187" s="29">
        <f>H187*Tabelle134[[#This Row],[Sonderpreis       (EUR / Stk.)]]</f>
        <v>0</v>
      </c>
    </row>
    <row r="188" spans="1:9" x14ac:dyDescent="0.25">
      <c r="A188" s="72">
        <v>5560035</v>
      </c>
      <c r="B188" s="73" t="s">
        <v>151</v>
      </c>
      <c r="C188" s="7">
        <v>66</v>
      </c>
      <c r="D188" s="60"/>
      <c r="E188" s="104">
        <v>1</v>
      </c>
      <c r="F188" s="74">
        <v>150</v>
      </c>
      <c r="G188" s="12">
        <f t="shared" si="8"/>
        <v>120</v>
      </c>
      <c r="H188" s="82"/>
      <c r="I188" s="29">
        <f>H188*Tabelle134[[#This Row],[Sonderpreis       (EUR / Stk.)]]</f>
        <v>0</v>
      </c>
    </row>
    <row r="189" spans="1:9" x14ac:dyDescent="0.25">
      <c r="A189" s="72">
        <v>5560037</v>
      </c>
      <c r="B189" s="73" t="s">
        <v>152</v>
      </c>
      <c r="C189" s="7">
        <v>66</v>
      </c>
      <c r="D189" s="60"/>
      <c r="E189" s="104">
        <v>1</v>
      </c>
      <c r="F189" s="74">
        <v>230</v>
      </c>
      <c r="G189" s="12">
        <f t="shared" ref="G189:G193" si="9">F189*(1+$D$16)</f>
        <v>184</v>
      </c>
      <c r="H189" s="82"/>
      <c r="I189" s="29">
        <f>H189*Tabelle134[[#This Row],[Sonderpreis       (EUR / Stk.)]]</f>
        <v>0</v>
      </c>
    </row>
    <row r="190" spans="1:9" x14ac:dyDescent="0.25">
      <c r="A190" s="61">
        <v>5560047</v>
      </c>
      <c r="B190" s="6" t="s">
        <v>153</v>
      </c>
      <c r="C190" s="7">
        <v>66</v>
      </c>
      <c r="D190" s="60"/>
      <c r="E190" s="7">
        <v>1</v>
      </c>
      <c r="F190" s="63">
        <v>130</v>
      </c>
      <c r="G190" s="12">
        <f t="shared" si="9"/>
        <v>104</v>
      </c>
      <c r="H190" s="82"/>
      <c r="I190" s="29">
        <f>H190*Tabelle134[[#This Row],[Sonderpreis       (EUR / Stk.)]]</f>
        <v>0</v>
      </c>
    </row>
    <row r="191" spans="1:9" x14ac:dyDescent="0.25">
      <c r="A191" s="61">
        <v>5560036</v>
      </c>
      <c r="B191" s="6" t="s">
        <v>154</v>
      </c>
      <c r="C191" s="7">
        <v>67</v>
      </c>
      <c r="D191" s="60"/>
      <c r="E191" s="7">
        <v>1</v>
      </c>
      <c r="F191" s="63">
        <v>90</v>
      </c>
      <c r="G191" s="12">
        <f t="shared" si="9"/>
        <v>72</v>
      </c>
      <c r="H191" s="82"/>
      <c r="I191" s="29">
        <f>H191*Tabelle134[[#This Row],[Sonderpreis       (EUR / Stk.)]]</f>
        <v>0</v>
      </c>
    </row>
    <row r="192" spans="1:9" x14ac:dyDescent="0.25">
      <c r="A192" s="61">
        <v>5560034</v>
      </c>
      <c r="B192" s="6" t="s">
        <v>155</v>
      </c>
      <c r="C192" s="7">
        <v>67</v>
      </c>
      <c r="D192" s="60"/>
      <c r="E192" s="7">
        <v>1</v>
      </c>
      <c r="F192" s="63">
        <v>36</v>
      </c>
      <c r="G192" s="12">
        <f t="shared" si="9"/>
        <v>28.8</v>
      </c>
      <c r="H192" s="82"/>
      <c r="I192" s="29">
        <f>H192*Tabelle134[[#This Row],[Sonderpreis       (EUR / Stk.)]]</f>
        <v>0</v>
      </c>
    </row>
    <row r="193" spans="1:9" x14ac:dyDescent="0.25">
      <c r="A193" s="61">
        <v>5544270</v>
      </c>
      <c r="B193" s="6" t="s">
        <v>156</v>
      </c>
      <c r="C193" s="7">
        <v>67</v>
      </c>
      <c r="D193" s="60"/>
      <c r="E193" s="7">
        <v>1</v>
      </c>
      <c r="F193" s="63">
        <v>500</v>
      </c>
      <c r="G193" s="12">
        <f t="shared" si="9"/>
        <v>400</v>
      </c>
      <c r="H193" s="82"/>
      <c r="I193" s="29">
        <f>H193*Tabelle134[[#This Row],[Sonderpreis       (EUR / Stk.)]]</f>
        <v>0</v>
      </c>
    </row>
    <row r="194" spans="1:9" x14ac:dyDescent="0.25">
      <c r="A194" s="61">
        <v>5544273</v>
      </c>
      <c r="B194" s="6" t="s">
        <v>157</v>
      </c>
      <c r="C194" s="7">
        <v>67</v>
      </c>
      <c r="D194" s="60"/>
      <c r="E194" s="7">
        <v>1</v>
      </c>
      <c r="F194" s="63">
        <v>120</v>
      </c>
      <c r="G194" s="12">
        <f>F194*(1+$D$16)</f>
        <v>96</v>
      </c>
      <c r="H194" s="82"/>
      <c r="I194" s="29">
        <f>H194*Tabelle134[[#This Row],[Sonderpreis       (EUR / Stk.)]]</f>
        <v>0</v>
      </c>
    </row>
    <row r="195" spans="1:9" x14ac:dyDescent="0.25">
      <c r="A195" s="16"/>
      <c r="B195" s="17" t="s">
        <v>158</v>
      </c>
      <c r="C195" s="18"/>
      <c r="D195" s="19"/>
      <c r="E195" s="18"/>
      <c r="F195" s="20"/>
      <c r="G195" s="21"/>
      <c r="H195" s="22"/>
      <c r="I195" s="23"/>
    </row>
    <row r="196" spans="1:9" x14ac:dyDescent="0.25">
      <c r="A196" s="61">
        <v>5560033</v>
      </c>
      <c r="B196" s="6" t="s">
        <v>159</v>
      </c>
      <c r="C196" s="7">
        <v>68</v>
      </c>
      <c r="D196" s="60"/>
      <c r="E196" s="7">
        <v>24</v>
      </c>
      <c r="F196" s="63">
        <v>2</v>
      </c>
      <c r="G196" s="12">
        <f>F196*(1+$D$16)</f>
        <v>1.6</v>
      </c>
      <c r="H196" s="82"/>
      <c r="I196" s="29">
        <f>H196*Tabelle134[[#This Row],[Sonderpreis       (EUR / Stk.)]]</f>
        <v>0</v>
      </c>
    </row>
    <row r="197" spans="1:9" x14ac:dyDescent="0.25">
      <c r="A197" s="61">
        <v>5540493</v>
      </c>
      <c r="B197" s="6" t="s">
        <v>160</v>
      </c>
      <c r="C197" s="7">
        <v>68</v>
      </c>
      <c r="D197" s="60"/>
      <c r="E197" s="7">
        <v>60</v>
      </c>
      <c r="F197" s="63">
        <v>1.5</v>
      </c>
      <c r="G197" s="12">
        <f t="shared" ref="G197:G208" si="10">F197*(1+$D$16)</f>
        <v>1.2000000000000002</v>
      </c>
      <c r="H197" s="82"/>
      <c r="I197" s="29">
        <f>H197*Tabelle134[[#This Row],[Sonderpreis       (EUR / Stk.)]]</f>
        <v>0</v>
      </c>
    </row>
    <row r="198" spans="1:9" x14ac:dyDescent="0.25">
      <c r="A198" s="61">
        <v>5540499</v>
      </c>
      <c r="B198" s="6" t="s">
        <v>161</v>
      </c>
      <c r="C198" s="7">
        <v>68</v>
      </c>
      <c r="D198" s="60"/>
      <c r="E198" s="7">
        <v>36</v>
      </c>
      <c r="F198" s="63">
        <v>2</v>
      </c>
      <c r="G198" s="12">
        <f t="shared" si="10"/>
        <v>1.6</v>
      </c>
      <c r="H198" s="82"/>
      <c r="I198" s="29">
        <f>H198*Tabelle134[[#This Row],[Sonderpreis       (EUR / Stk.)]]</f>
        <v>0</v>
      </c>
    </row>
    <row r="199" spans="1:9" x14ac:dyDescent="0.25">
      <c r="A199" s="61">
        <v>5546511</v>
      </c>
      <c r="B199" s="6" t="s">
        <v>162</v>
      </c>
      <c r="C199" s="7">
        <v>68</v>
      </c>
      <c r="D199" s="60"/>
      <c r="E199" s="7">
        <v>1</v>
      </c>
      <c r="F199" s="63">
        <v>2</v>
      </c>
      <c r="G199" s="12">
        <f t="shared" si="10"/>
        <v>1.6</v>
      </c>
      <c r="H199" s="82"/>
      <c r="I199" s="29">
        <f>H199*Tabelle134[[#This Row],[Sonderpreis       (EUR / Stk.)]]</f>
        <v>0</v>
      </c>
    </row>
    <row r="200" spans="1:9" x14ac:dyDescent="0.25">
      <c r="A200" s="61">
        <v>5544000</v>
      </c>
      <c r="B200" s="6" t="s">
        <v>163</v>
      </c>
      <c r="C200" s="7">
        <v>69</v>
      </c>
      <c r="D200" s="60"/>
      <c r="E200" s="7">
        <v>1</v>
      </c>
      <c r="F200" s="63">
        <v>10</v>
      </c>
      <c r="G200" s="12">
        <f t="shared" si="10"/>
        <v>8</v>
      </c>
      <c r="H200" s="82"/>
      <c r="I200" s="29">
        <f>H200*Tabelle134[[#This Row],[Sonderpreis       (EUR / Stk.)]]</f>
        <v>0</v>
      </c>
    </row>
    <row r="201" spans="1:9" x14ac:dyDescent="0.25">
      <c r="A201" s="61">
        <v>5549886</v>
      </c>
      <c r="B201" s="6" t="s">
        <v>164</v>
      </c>
      <c r="C201" s="7">
        <v>69</v>
      </c>
      <c r="D201" s="60"/>
      <c r="E201" s="7">
        <v>1</v>
      </c>
      <c r="F201" s="63">
        <v>12</v>
      </c>
      <c r="G201" s="12">
        <f t="shared" si="10"/>
        <v>9.6000000000000014</v>
      </c>
      <c r="H201" s="82"/>
      <c r="I201" s="29">
        <f>H201*Tabelle134[[#This Row],[Sonderpreis       (EUR / Stk.)]]</f>
        <v>0</v>
      </c>
    </row>
    <row r="202" spans="1:9" x14ac:dyDescent="0.25">
      <c r="A202" s="61">
        <v>5549863</v>
      </c>
      <c r="B202" s="6" t="s">
        <v>165</v>
      </c>
      <c r="C202" s="7">
        <v>69</v>
      </c>
      <c r="D202" s="60"/>
      <c r="E202" s="7">
        <v>1</v>
      </c>
      <c r="F202" s="63">
        <v>40</v>
      </c>
      <c r="G202" s="12">
        <f t="shared" si="10"/>
        <v>32</v>
      </c>
      <c r="H202" s="82"/>
      <c r="I202" s="29">
        <f>H202*Tabelle134[[#This Row],[Sonderpreis       (EUR / Stk.)]]</f>
        <v>0</v>
      </c>
    </row>
    <row r="203" spans="1:9" x14ac:dyDescent="0.25">
      <c r="A203" s="61">
        <v>5549876</v>
      </c>
      <c r="B203" s="6" t="s">
        <v>166</v>
      </c>
      <c r="C203" s="7">
        <v>69</v>
      </c>
      <c r="D203" s="60"/>
      <c r="E203" s="7">
        <v>1</v>
      </c>
      <c r="F203" s="63">
        <v>25</v>
      </c>
      <c r="G203" s="12">
        <f t="shared" si="10"/>
        <v>20</v>
      </c>
      <c r="H203" s="82"/>
      <c r="I203" s="29">
        <f>H203*Tabelle134[[#This Row],[Sonderpreis       (EUR / Stk.)]]</f>
        <v>0</v>
      </c>
    </row>
    <row r="204" spans="1:9" x14ac:dyDescent="0.25">
      <c r="A204" s="61">
        <v>5542805</v>
      </c>
      <c r="B204" s="6" t="s">
        <v>167</v>
      </c>
      <c r="C204" s="7">
        <v>69</v>
      </c>
      <c r="D204" s="60"/>
      <c r="E204" s="7">
        <v>1</v>
      </c>
      <c r="F204" s="63">
        <v>30</v>
      </c>
      <c r="G204" s="12">
        <f t="shared" si="10"/>
        <v>24</v>
      </c>
      <c r="H204" s="82"/>
      <c r="I204" s="29">
        <f>H204*Tabelle134[[#This Row],[Sonderpreis       (EUR / Stk.)]]</f>
        <v>0</v>
      </c>
    </row>
    <row r="205" spans="1:9" x14ac:dyDescent="0.25">
      <c r="A205" s="61">
        <v>5547169</v>
      </c>
      <c r="B205" s="6" t="s">
        <v>168</v>
      </c>
      <c r="C205" s="7">
        <v>71</v>
      </c>
      <c r="D205" s="60"/>
      <c r="E205" s="7">
        <v>1</v>
      </c>
      <c r="F205" s="63">
        <v>120</v>
      </c>
      <c r="G205" s="12">
        <f t="shared" si="10"/>
        <v>96</v>
      </c>
      <c r="H205" s="82"/>
      <c r="I205" s="29">
        <f>H205*Tabelle134[[#This Row],[Sonderpreis       (EUR / Stk.)]]</f>
        <v>0</v>
      </c>
    </row>
    <row r="206" spans="1:9" x14ac:dyDescent="0.25">
      <c r="A206" s="61">
        <v>5547168</v>
      </c>
      <c r="B206" s="6" t="s">
        <v>169</v>
      </c>
      <c r="C206" s="7">
        <v>71</v>
      </c>
      <c r="D206" s="60"/>
      <c r="E206" s="7">
        <v>1</v>
      </c>
      <c r="F206" s="63">
        <v>100</v>
      </c>
      <c r="G206" s="12">
        <f t="shared" si="10"/>
        <v>80</v>
      </c>
      <c r="H206" s="82"/>
      <c r="I206" s="29">
        <f>H206*Tabelle134[[#This Row],[Sonderpreis       (EUR / Stk.)]]</f>
        <v>0</v>
      </c>
    </row>
    <row r="207" spans="1:9" x14ac:dyDescent="0.25">
      <c r="A207" s="61">
        <v>5541001</v>
      </c>
      <c r="B207" s="6" t="s">
        <v>170</v>
      </c>
      <c r="C207" s="7">
        <v>71</v>
      </c>
      <c r="D207" s="60"/>
      <c r="E207" s="7">
        <v>1</v>
      </c>
      <c r="F207" s="63">
        <v>40</v>
      </c>
      <c r="G207" s="12">
        <f t="shared" si="10"/>
        <v>32</v>
      </c>
      <c r="H207" s="82"/>
      <c r="I207" s="29">
        <f>H207*Tabelle134[[#This Row],[Sonderpreis       (EUR / Stk.)]]</f>
        <v>0</v>
      </c>
    </row>
    <row r="208" spans="1:9" x14ac:dyDescent="0.25">
      <c r="A208" s="61">
        <v>5541000</v>
      </c>
      <c r="B208" s="6" t="s">
        <v>171</v>
      </c>
      <c r="C208" s="7">
        <v>71</v>
      </c>
      <c r="D208" s="60"/>
      <c r="E208" s="7">
        <v>1</v>
      </c>
      <c r="F208" s="63">
        <v>12</v>
      </c>
      <c r="G208" s="12">
        <f t="shared" si="10"/>
        <v>9.6000000000000014</v>
      </c>
      <c r="H208" s="82"/>
      <c r="I208" s="29">
        <f>H208*Tabelle134[[#This Row],[Sonderpreis       (EUR / Stk.)]]</f>
        <v>0</v>
      </c>
    </row>
    <row r="209" spans="1:9" x14ac:dyDescent="0.25">
      <c r="A209" s="94"/>
      <c r="B209" s="83"/>
      <c r="C209" s="84"/>
      <c r="D209" s="85"/>
      <c r="E209" s="65"/>
      <c r="F209" s="27"/>
      <c r="G209" s="12"/>
      <c r="H209" s="14"/>
      <c r="I209" s="29"/>
    </row>
    <row r="210" spans="1:9" x14ac:dyDescent="0.25">
      <c r="A210" s="95"/>
      <c r="B210" s="96"/>
      <c r="C210" s="97"/>
      <c r="D210" s="98"/>
      <c r="E210" s="97"/>
      <c r="F210" s="99"/>
      <c r="G210" s="100"/>
      <c r="H210" s="25"/>
      <c r="I210" s="101"/>
    </row>
    <row r="211" spans="1:9" ht="19.5" thickBot="1" x14ac:dyDescent="0.35">
      <c r="A211" s="102"/>
      <c r="B211" s="86"/>
      <c r="C211" s="87"/>
      <c r="D211" s="88"/>
      <c r="E211" s="87"/>
      <c r="F211" s="89"/>
      <c r="G211" s="90"/>
      <c r="H211" s="91">
        <f>SUBTOTAL(109,Tabelle134[Bestell-Menge])</f>
        <v>0</v>
      </c>
      <c r="I211" s="103">
        <f>SUBTOTAL(109,Tabelle134[Summe in EUR])</f>
        <v>0</v>
      </c>
    </row>
    <row r="212" spans="1:9" ht="15.75" thickTop="1" x14ac:dyDescent="0.25"/>
  </sheetData>
  <protectedRanges>
    <protectedRange algorithmName="SHA-512" hashValue="J0Dk5bqOZ63oZIK95E1ijHYhlu6qtODN+gqTQIIeSJUzUowaey6HulM6FqiGPb0xQM9W/NUYkMvNPxeeD24gEw==" saltValue="rtwSbF0Z1pa4xxbzBafdpw==" spinCount="100000" sqref="A18:G209 I18:I209" name="Rennlauf"/>
  </protectedRanges>
  <mergeCells count="3">
    <mergeCell ref="A1:I1"/>
    <mergeCell ref="F16:H16"/>
    <mergeCell ref="A14:D14"/>
  </mergeCells>
  <conditionalFormatting sqref="D18:D20">
    <cfRule type="containsText" dxfId="34" priority="40" operator="containsText" text="NEW">
      <formula>NOT(ISERROR(SEARCH("NEW",D18)))</formula>
    </cfRule>
  </conditionalFormatting>
  <conditionalFormatting sqref="D95:D105 D174:D194 D19:D29 D31:D58 D60:D73 D75:D77 D196:D210 D107:D125 D79:D93 D127:D172">
    <cfRule type="cellIs" dxfId="33" priority="38" operator="equal">
      <formula>"new"</formula>
    </cfRule>
  </conditionalFormatting>
  <conditionalFormatting sqref="D30">
    <cfRule type="containsText" dxfId="32" priority="33" operator="containsText" text="NEW">
      <formula>NOT(ISERROR(SEARCH("NEW",D30)))</formula>
    </cfRule>
  </conditionalFormatting>
  <conditionalFormatting sqref="D30">
    <cfRule type="cellIs" dxfId="31" priority="32" operator="equal">
      <formula>"new"</formula>
    </cfRule>
  </conditionalFormatting>
  <conditionalFormatting sqref="D59">
    <cfRule type="containsText" dxfId="30" priority="30" operator="containsText" text="NEW">
      <formula>NOT(ISERROR(SEARCH("NEW",D59)))</formula>
    </cfRule>
  </conditionalFormatting>
  <conditionalFormatting sqref="D59">
    <cfRule type="cellIs" dxfId="29" priority="29" operator="equal">
      <formula>"new"</formula>
    </cfRule>
  </conditionalFormatting>
  <conditionalFormatting sqref="D74">
    <cfRule type="containsText" dxfId="28" priority="21" operator="containsText" text="NEW">
      <formula>NOT(ISERROR(SEARCH("NEW",D74)))</formula>
    </cfRule>
  </conditionalFormatting>
  <conditionalFormatting sqref="D74">
    <cfRule type="cellIs" dxfId="27" priority="20" operator="equal">
      <formula>"new"</formula>
    </cfRule>
  </conditionalFormatting>
  <conditionalFormatting sqref="D78">
    <cfRule type="containsText" dxfId="26" priority="18" operator="containsText" text="NEW">
      <formula>NOT(ISERROR(SEARCH("NEW",D78)))</formula>
    </cfRule>
  </conditionalFormatting>
  <conditionalFormatting sqref="D78">
    <cfRule type="cellIs" dxfId="25" priority="17" operator="equal">
      <formula>"new"</formula>
    </cfRule>
  </conditionalFormatting>
  <conditionalFormatting sqref="D94">
    <cfRule type="containsText" dxfId="24" priority="15" operator="containsText" text="NEW">
      <formula>NOT(ISERROR(SEARCH("NEW",D94)))</formula>
    </cfRule>
  </conditionalFormatting>
  <conditionalFormatting sqref="D94">
    <cfRule type="cellIs" dxfId="23" priority="14" operator="equal">
      <formula>"new"</formula>
    </cfRule>
  </conditionalFormatting>
  <conditionalFormatting sqref="D106">
    <cfRule type="containsText" dxfId="22" priority="12" operator="containsText" text="NEW">
      <formula>NOT(ISERROR(SEARCH("NEW",D106)))</formula>
    </cfRule>
  </conditionalFormatting>
  <conditionalFormatting sqref="D106">
    <cfRule type="cellIs" dxfId="21" priority="11" operator="equal">
      <formula>"new"</formula>
    </cfRule>
  </conditionalFormatting>
  <conditionalFormatting sqref="D126">
    <cfRule type="containsText" dxfId="20" priority="9" operator="containsText" text="NEW">
      <formula>NOT(ISERROR(SEARCH("NEW",D126)))</formula>
    </cfRule>
  </conditionalFormatting>
  <conditionalFormatting sqref="D126">
    <cfRule type="cellIs" dxfId="19" priority="8" operator="equal">
      <formula>"new"</formula>
    </cfRule>
  </conditionalFormatting>
  <conditionalFormatting sqref="D173">
    <cfRule type="containsText" dxfId="18" priority="6" operator="containsText" text="NEW">
      <formula>NOT(ISERROR(SEARCH("NEW",D173)))</formula>
    </cfRule>
  </conditionalFormatting>
  <conditionalFormatting sqref="D173">
    <cfRule type="cellIs" dxfId="17" priority="5" operator="equal">
      <formula>"new"</formula>
    </cfRule>
  </conditionalFormatting>
  <conditionalFormatting sqref="D195">
    <cfRule type="containsText" dxfId="16" priority="3" operator="containsText" text="NEW">
      <formula>NOT(ISERROR(SEARCH("NEW",D195)))</formula>
    </cfRule>
  </conditionalFormatting>
  <conditionalFormatting sqref="D195">
    <cfRule type="cellIs" dxfId="15" priority="2" operator="equal">
      <formula>"new"</formula>
    </cfRule>
  </conditionalFormatting>
  <pageMargins left="0.59055118110236227" right="0.59055118110236227" top="0.59055118110236227" bottom="0.59055118110236227" header="0.31496062992125984" footer="0.31496062992125984"/>
  <pageSetup paperSize="9" scale="70" orientation="portrait" r:id="rId1"/>
  <ignoredErrors>
    <ignoredError sqref="I21 I22:I26 I27:I29 I49:I50 I104:I105 I31:I33 I60:I71 I75 I95:I103 I79:I82 G21:G26 G59 G58 G60:G70 G71 G75:G76 G78:G84 G93:G114 G116:G119 G127:G161 I174:I184 G174:G193 I127:I136 I107:I114 G194:G204 I196:I204 I186:I194 I167:I172 I162 I145:I160 I138:I143 I116:I119 I84 I77 I52:I57 I43:I48 I35:I41 G27:G57 I58 G77 G86:G92 I86:I93 G163 I163 G164:G172 I164:I165 G205:G208 I205:I208 G120:G125 I120:I125 G85 I85 G162" calculatedColumn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1</xdr:col>
                    <xdr:colOff>981075</xdr:colOff>
                    <xdr:row>9</xdr:row>
                    <xdr:rowOff>152400</xdr:rowOff>
                  </from>
                  <to>
                    <xdr:col>1</xdr:col>
                    <xdr:colOff>2009775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1</xdr:col>
                    <xdr:colOff>2200275</xdr:colOff>
                    <xdr:row>9</xdr:row>
                    <xdr:rowOff>180975</xdr:rowOff>
                  </from>
                  <to>
                    <xdr:col>3</xdr:col>
                    <xdr:colOff>228600</xdr:colOff>
                    <xdr:row>11</xdr:row>
                    <xdr:rowOff>9525</xdr:rowOff>
                  </to>
                </anchor>
              </controlPr>
            </control>
          </mc:Choice>
        </mc:AlternateContent>
      </controls>
    </mc:Choice>
  </mc:AlternateContent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Rosa.Kletzmayr</dc:creator>
  <cp:lastModifiedBy>VKBL Barbara LEITNER</cp:lastModifiedBy>
  <cp:lastPrinted>2019-08-29T06:49:31Z</cp:lastPrinted>
  <dcterms:created xsi:type="dcterms:W3CDTF">2018-11-28T06:41:05Z</dcterms:created>
  <dcterms:modified xsi:type="dcterms:W3CDTF">2019-12-18T06:59:39Z</dcterms:modified>
</cp:coreProperties>
</file>